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50" activeTab="3"/>
  </bookViews>
  <sheets>
    <sheet name="Total Anlæg" sheetId="8" r:id="rId1"/>
    <sheet name="Økonomi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Salg af byggegrunde" sheetId="6" r:id="rId7"/>
    <sheet name="Byggemodning - udstykninger" sheetId="7" r:id="rId8"/>
    <sheet name="Ark1" sheetId="9" r:id="rId9"/>
  </sheets>
  <calcPr calcId="145621" calcMode="manual"/>
</workbook>
</file>

<file path=xl/calcChain.xml><?xml version="1.0" encoding="utf-8"?>
<calcChain xmlns="http://schemas.openxmlformats.org/spreadsheetml/2006/main">
  <c r="D75" i="3" l="1"/>
  <c r="E75" i="3"/>
  <c r="F75" i="3"/>
  <c r="G75" i="3"/>
  <c r="H75" i="3"/>
  <c r="I75" i="3"/>
  <c r="I64" i="1" l="1"/>
  <c r="I11" i="1"/>
  <c r="I10" i="1"/>
  <c r="I58" i="2"/>
  <c r="H15" i="3" l="1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I81" i="7" l="1"/>
  <c r="I20" i="4" l="1"/>
  <c r="H70" i="7" l="1"/>
  <c r="G81" i="7"/>
  <c r="G105" i="7" s="1"/>
  <c r="F81" i="7"/>
  <c r="H60" i="7"/>
  <c r="H61" i="7"/>
  <c r="H64" i="7"/>
  <c r="H63" i="7"/>
  <c r="H59" i="7"/>
  <c r="H57" i="7"/>
  <c r="H56" i="7"/>
  <c r="H55" i="7"/>
  <c r="H54" i="7"/>
  <c r="H53" i="7"/>
  <c r="H52" i="7"/>
  <c r="H16" i="7"/>
  <c r="G103" i="7"/>
  <c r="G15" i="8" s="1"/>
  <c r="F103" i="7"/>
  <c r="F15" i="8" s="1"/>
  <c r="H102" i="7"/>
  <c r="H101" i="7"/>
  <c r="H100" i="7"/>
  <c r="H99" i="7"/>
  <c r="H98" i="7"/>
  <c r="H97" i="7"/>
  <c r="H96" i="7"/>
  <c r="H95" i="7"/>
  <c r="H94" i="7"/>
  <c r="H93" i="7"/>
  <c r="H92" i="7"/>
  <c r="H91" i="7"/>
  <c r="F105" i="7" l="1"/>
  <c r="H103" i="7"/>
  <c r="H15" i="8" s="1"/>
  <c r="I34" i="5"/>
  <c r="I12" i="8" s="1"/>
  <c r="G34" i="5"/>
  <c r="F34" i="5"/>
  <c r="F12" i="8" s="1"/>
  <c r="D34" i="5"/>
  <c r="D12" i="8" s="1"/>
  <c r="E34" i="5"/>
  <c r="E12" i="8" s="1"/>
  <c r="G12" i="8"/>
  <c r="H79" i="7"/>
  <c r="H78" i="7"/>
  <c r="H77" i="7"/>
  <c r="H76" i="7"/>
  <c r="H75" i="7"/>
  <c r="H74" i="7"/>
  <c r="H73" i="7"/>
  <c r="H72" i="7"/>
  <c r="H71" i="7"/>
  <c r="H69" i="7"/>
  <c r="H68" i="7"/>
  <c r="H67" i="7"/>
  <c r="H66" i="7"/>
  <c r="H65" i="7"/>
  <c r="H62" i="7"/>
  <c r="H58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5" i="7"/>
  <c r="H14" i="7"/>
  <c r="H13" i="7"/>
  <c r="H12" i="7"/>
  <c r="H11" i="7"/>
  <c r="H10" i="7"/>
  <c r="H9" i="7"/>
  <c r="H8" i="7"/>
  <c r="I14" i="8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I13" i="8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17" i="4"/>
  <c r="H16" i="4"/>
  <c r="H15" i="4"/>
  <c r="H14" i="4"/>
  <c r="H13" i="4"/>
  <c r="H12" i="4"/>
  <c r="H11" i="4"/>
  <c r="H10" i="4"/>
  <c r="H9" i="4"/>
  <c r="H8" i="4"/>
  <c r="H7" i="4"/>
  <c r="I11" i="8"/>
  <c r="I10" i="8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9" i="8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" i="8"/>
  <c r="G64" i="1"/>
  <c r="G8" i="8" s="1"/>
  <c r="F64" i="1"/>
  <c r="F8" i="8" s="1"/>
  <c r="E64" i="1"/>
  <c r="E8" i="8" s="1"/>
  <c r="D64" i="1"/>
  <c r="D8" i="8" s="1"/>
  <c r="H81" i="7" l="1"/>
  <c r="H105" i="7" s="1"/>
  <c r="H34" i="5"/>
  <c r="H12" i="8" s="1"/>
  <c r="I17" i="8"/>
  <c r="H64" i="1"/>
  <c r="H8" i="8" s="1"/>
  <c r="H58" i="2"/>
  <c r="H9" i="8" s="1"/>
  <c r="H20" i="4"/>
  <c r="H11" i="8" s="1"/>
  <c r="H14" i="8" l="1"/>
  <c r="H68" i="6"/>
  <c r="H13" i="8" s="1"/>
  <c r="H10" i="8"/>
  <c r="D81" i="7"/>
  <c r="D14" i="8" s="1"/>
  <c r="E81" i="7"/>
  <c r="E14" i="8" s="1"/>
  <c r="F14" i="8"/>
  <c r="G14" i="8"/>
  <c r="D68" i="6"/>
  <c r="D13" i="8" s="1"/>
  <c r="E68" i="6"/>
  <c r="E13" i="8" s="1"/>
  <c r="F68" i="6"/>
  <c r="F13" i="8" s="1"/>
  <c r="G68" i="6"/>
  <c r="G13" i="8" s="1"/>
  <c r="D20" i="4"/>
  <c r="D11" i="8" s="1"/>
  <c r="E20" i="4"/>
  <c r="E11" i="8" s="1"/>
  <c r="F20" i="4"/>
  <c r="F11" i="8" s="1"/>
  <c r="G20" i="4"/>
  <c r="G11" i="8" s="1"/>
  <c r="D10" i="8"/>
  <c r="E10" i="8"/>
  <c r="F10" i="8"/>
  <c r="G10" i="8"/>
  <c r="D58" i="2"/>
  <c r="D9" i="8" s="1"/>
  <c r="E58" i="2"/>
  <c r="E9" i="8" s="1"/>
  <c r="F58" i="2"/>
  <c r="F9" i="8" s="1"/>
  <c r="G58" i="2"/>
  <c r="G9" i="8" s="1"/>
  <c r="D17" i="8" l="1"/>
  <c r="F17" i="8"/>
  <c r="E17" i="8"/>
  <c r="H17" i="8"/>
  <c r="G17" i="8"/>
</calcChain>
</file>

<file path=xl/sharedStrings.xml><?xml version="1.0" encoding="utf-8"?>
<sst xmlns="http://schemas.openxmlformats.org/spreadsheetml/2006/main" count="1047" uniqueCount="726">
  <si>
    <t>Anlæg</t>
  </si>
  <si>
    <t>Økonomiudvalget</t>
  </si>
  <si>
    <t>Bevilling</t>
  </si>
  <si>
    <t>Akk.forbrug</t>
  </si>
  <si>
    <t>Korr. Budget</t>
  </si>
  <si>
    <t>Regnskab</t>
  </si>
  <si>
    <t>Uforbrugt</t>
  </si>
  <si>
    <t>beløb</t>
  </si>
  <si>
    <t>Salg af Kirkegade 1, Oksbøl</t>
  </si>
  <si>
    <t>Salg af Sønderbro 39 B, Ansager (matr. 13bh)</t>
  </si>
  <si>
    <t>Salg af areal ved Sønderskovevej 11, Nordenskov</t>
  </si>
  <si>
    <t>Køb af Torvegade 10, Varde - Shell grunden</t>
  </si>
  <si>
    <t>Salg af Blåvand Skole - Blåvand Aktivitetscenter</t>
  </si>
  <si>
    <t>Salg af ejd til selskaber under Varde Forsyning A/S</t>
  </si>
  <si>
    <t>Køb af arealer - mellem Skadehøjvej og Søndermarksvej</t>
  </si>
  <si>
    <t>Nedrivning af dyrskuehallerne - Ekstra arbejder</t>
  </si>
  <si>
    <t>Energibesparende foranstaltninger</t>
  </si>
  <si>
    <t>Energibesp. foranst. - Fælles for energikonti</t>
  </si>
  <si>
    <t>Energibesp.foranst. - Tilskud til energibesparelser</t>
  </si>
  <si>
    <t>Energibesp.foranst. - Tilskud til energibesparelser - 2013</t>
  </si>
  <si>
    <t xml:space="preserve">Vestervold 13, Varde - udskiftning af tag </t>
  </si>
  <si>
    <t>Samling af brand- og redningsberedskab i anden byg.</t>
  </si>
  <si>
    <t>Energibesp.foranst. - Andre faste ejendomme</t>
  </si>
  <si>
    <t>Salg af Frisvadvej 1B, Varde</t>
  </si>
  <si>
    <t>Salg af tandklinikker i Agerbæk og Ølgod</t>
  </si>
  <si>
    <t>Salg af Engparken 13, Outrup</t>
  </si>
  <si>
    <t>Udbud Lerpøtvej 8, Varde</t>
  </si>
  <si>
    <t>Salg af Søndergade 38, Tistrup (tidligere Plejehjem)</t>
  </si>
  <si>
    <t>Bygninger på Vangsgade 31, Ølgod - nedrivning/udstyk</t>
  </si>
  <si>
    <t>Opkøb af faldefærdige bygninger</t>
  </si>
  <si>
    <t>Tilbygning til Lægehuset i Oksbøl</t>
  </si>
  <si>
    <t>Ventilationsanlæg til Musik &amp; Billedskolen, Vestervold</t>
  </si>
  <si>
    <t>Nedrivning af Barakker ved Helle Hallerne</t>
  </si>
  <si>
    <t>Salg af Søndervang 10 A-F, Tistrup</t>
  </si>
  <si>
    <t>Energibesparende foranst - Stadion go idrætsanlæg</t>
  </si>
  <si>
    <t>Energibesparende foranstaltninger - Materielgårde</t>
  </si>
  <si>
    <t>Skoler fælles</t>
  </si>
  <si>
    <t>Energibesparende foranstaltninger - skolerne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</si>
  <si>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</si>
  <si>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</si>
  <si>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</si>
  <si>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Biblioteker</t>
  </si>
  <si>
    <t>Tirpitz - Køb af jord</t>
  </si>
  <si>
    <t>Energibesparende foranst. - Museum</t>
  </si>
  <si>
    <t>Energibesp. foranstaltner - Kommunal tandpleje mv.</t>
  </si>
  <si>
    <t>Energibesparende foranstaltninger - børnehaverne</t>
  </si>
  <si>
    <t>Engergibesp. foranst. - Integrerede daginstitutioner</t>
  </si>
  <si>
    <t>Energibesp.foranst. - Særlige dagtilbud/klubber</t>
  </si>
  <si>
    <t>Energibesparende foranst. - Ældreboliger</t>
  </si>
  <si>
    <t>Energibesparende foranst. - Botilbud til midl.ophold</t>
  </si>
  <si>
    <t>Energibesparende foranst. - Aktivitets- og samværst.</t>
  </si>
  <si>
    <t>Administrationsbygning - projekt 7-2, fælles udgifter</t>
  </si>
  <si>
    <t>Administrationsbygning - projekt 7-2, Borgercenter</t>
  </si>
  <si>
    <t>Projekt 7-2, Bytoften</t>
  </si>
  <si>
    <t>Digitalisering af byggesagsarkiv</t>
  </si>
  <si>
    <t>Salg af  Toften 2, Årre</t>
  </si>
  <si>
    <t>Energibesparende foranst. - Rådhuse</t>
  </si>
  <si>
    <t>Standardisering af infrastruktur</t>
  </si>
  <si>
    <t>Prisme - økonomisystem</t>
  </si>
  <si>
    <t>Fortællinger i "Naturpark Vesterhavet" - Nordea</t>
  </si>
  <si>
    <t>005830</t>
  </si>
  <si>
    <t>005833</t>
  </si>
  <si>
    <t>005834</t>
  </si>
  <si>
    <t>005836</t>
  </si>
  <si>
    <t>005838</t>
  </si>
  <si>
    <t>005839</t>
  </si>
  <si>
    <t>005841</t>
  </si>
  <si>
    <t>010813</t>
  </si>
  <si>
    <t>010820</t>
  </si>
  <si>
    <t>010840</t>
  </si>
  <si>
    <t>010842</t>
  </si>
  <si>
    <t>010843</t>
  </si>
  <si>
    <t>013820</t>
  </si>
  <si>
    <t>013822</t>
  </si>
  <si>
    <t>013840</t>
  </si>
  <si>
    <t>013865</t>
  </si>
  <si>
    <t>013868</t>
  </si>
  <si>
    <t>013874</t>
  </si>
  <si>
    <t>013880</t>
  </si>
  <si>
    <t>013882</t>
  </si>
  <si>
    <t>013884</t>
  </si>
  <si>
    <t>013885</t>
  </si>
  <si>
    <t>013886</t>
  </si>
  <si>
    <t>013887</t>
  </si>
  <si>
    <t>013888</t>
  </si>
  <si>
    <t>013889</t>
  </si>
  <si>
    <t>013890</t>
  </si>
  <si>
    <t>031840</t>
  </si>
  <si>
    <t>205840</t>
  </si>
  <si>
    <t>301801</t>
  </si>
  <si>
    <t>301840</t>
  </si>
  <si>
    <t>305840</t>
  </si>
  <si>
    <t>318840</t>
  </si>
  <si>
    <t>346840</t>
  </si>
  <si>
    <t>350840</t>
  </si>
  <si>
    <t>360816</t>
  </si>
  <si>
    <t>360840</t>
  </si>
  <si>
    <t>485840</t>
  </si>
  <si>
    <t>513840</t>
  </si>
  <si>
    <t>514840</t>
  </si>
  <si>
    <t>517840</t>
  </si>
  <si>
    <t>532840</t>
  </si>
  <si>
    <t>552840</t>
  </si>
  <si>
    <t>559840</t>
  </si>
  <si>
    <t>650811</t>
  </si>
  <si>
    <t>650812</t>
  </si>
  <si>
    <t>650813</t>
  </si>
  <si>
    <t>650815</t>
  </si>
  <si>
    <t>650818</t>
  </si>
  <si>
    <t>650840</t>
  </si>
  <si>
    <t>651801</t>
  </si>
  <si>
    <t>651807</t>
  </si>
  <si>
    <t>652803</t>
  </si>
  <si>
    <t>662850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</si>
  <si>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</si>
  <si>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</si>
  <si>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</si>
  <si>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</si>
  <si>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</si>
  <si>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</si>
  <si>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</si>
  <si>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</si>
  <si>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</si>
  <si>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</si>
  <si>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</si>
  <si>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</si>
  <si>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</si>
  <si>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</si>
  <si>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</si>
  <si>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</si>
  <si>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</si>
  <si>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</si>
  <si>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</si>
  <si>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Landsbyfornyelse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</si>
  <si>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</si>
  <si>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</si>
  <si>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</si>
  <si>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</si>
  <si>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</si>
  <si>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</si>
  <si>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015836</t>
  </si>
  <si>
    <t>Områdefornyelse Varde Midtby - Drikkeskur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</si>
  <si>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</si>
  <si>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</si>
  <si>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</si>
  <si>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</si>
  <si>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</si>
  <si>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</si>
  <si>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</si>
  <si>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</si>
  <si>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</si>
  <si>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</si>
  <si>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</si>
  <si>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</si>
  <si>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</si>
  <si>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</si>
  <si>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</si>
  <si>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</si>
  <si>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</si>
  <si>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</si>
  <si>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051810</t>
  </si>
  <si>
    <t>Natura 2000 - etab. naturlige vandstandsforhold</t>
  </si>
  <si>
    <t>051820</t>
  </si>
  <si>
    <t>Natura 2000 projekt - Grønningen</t>
  </si>
  <si>
    <t>070820</t>
  </si>
  <si>
    <t>Etablering af sti langs Ansager Kanal</t>
  </si>
  <si>
    <t>089820</t>
  </si>
  <si>
    <t>Kommunale projekter om boringsnære beskyttelsomr.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</si>
  <si>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</si>
  <si>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</si>
  <si>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</si>
  <si>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</si>
  <si>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</si>
  <si>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</si>
  <si>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</si>
  <si>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</si>
  <si>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Forprojekt for udbygning af vejanlæg i Kjelst</t>
  </si>
  <si>
    <t>222811</t>
  </si>
  <si>
    <t>Prioritering af cykelstiprojekter 2014 - 2017</t>
  </si>
  <si>
    <t>Brovedligeholdelse - Tarphagebroen</t>
  </si>
  <si>
    <t>222822</t>
  </si>
  <si>
    <t>Trafiksikkerhed 2013 - handleplan</t>
  </si>
  <si>
    <t>222823</t>
  </si>
  <si>
    <t>Cykelsti langs Fåborgvej mellem Fåborg og Agerbæk</t>
  </si>
  <si>
    <t>Projektændring, adgangsvej til ny grusgrav i Kjelst</t>
  </si>
  <si>
    <t>222840</t>
  </si>
  <si>
    <t xml:space="preserve">Ølgod helhedsplan - overført fra 0.15 Byfornyelse.                     </t>
  </si>
  <si>
    <t>222846</t>
  </si>
  <si>
    <t>Cykelsti fra Tistrup til Horne</t>
  </si>
  <si>
    <t>222865</t>
  </si>
  <si>
    <t xml:space="preserve">Pulje til cykelstier - 2010.                         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</si>
  <si>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</si>
  <si>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</si>
  <si>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</si>
  <si>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</si>
  <si>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</si>
  <si>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</si>
  <si>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</si>
  <si>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</si>
  <si>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</si>
  <si>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</si>
  <si>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</si>
  <si>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</si>
  <si>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</si>
  <si>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</si>
  <si>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</si>
  <si>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</si>
  <si>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222905</t>
  </si>
  <si>
    <t>222907</t>
  </si>
  <si>
    <t>222908</t>
  </si>
  <si>
    <t>223820</t>
  </si>
  <si>
    <t>Separering af kloak ved kommunale ejendomme</t>
  </si>
  <si>
    <t>223821</t>
  </si>
  <si>
    <t>Børn og Undervisning</t>
  </si>
  <si>
    <t>Indefrosne midler, frigivet i 2013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</si>
  <si>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</si>
  <si>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</si>
  <si>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</si>
  <si>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</si>
  <si>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</si>
  <si>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</si>
  <si>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</si>
  <si>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</si>
  <si>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</si>
  <si>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</si>
  <si>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</si>
  <si>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udgifter i fbm evt skimmelsvamp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</si>
  <si>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</si>
  <si>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</si>
  <si>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</si>
  <si>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</si>
  <si>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</si>
  <si>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</si>
  <si>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</si>
  <si>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</si>
  <si>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</si>
  <si>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</si>
  <si>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</si>
  <si>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</si>
  <si>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</si>
  <si>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</si>
  <si>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</si>
  <si>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</si>
  <si>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</si>
  <si>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</si>
  <si>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</si>
  <si>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</si>
  <si>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</si>
  <si>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</si>
  <si>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</si>
  <si>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</si>
  <si>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</si>
  <si>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</si>
  <si>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</si>
  <si>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</si>
  <si>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</si>
  <si>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</si>
  <si>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</si>
  <si>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</si>
  <si>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</si>
  <si>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</si>
  <si>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</si>
  <si>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</si>
  <si>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</si>
  <si>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</si>
  <si>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</si>
  <si>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</si>
  <si>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v</t>
  </si>
  <si>
    <t>Kultur og fritid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</si>
  <si>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</si>
  <si>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</si>
  <si>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</si>
  <si>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</si>
  <si>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</si>
  <si>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</si>
  <si>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</si>
  <si>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</si>
  <si>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</si>
  <si>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</si>
  <si>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</si>
  <si>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</si>
  <si>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</si>
  <si>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</si>
  <si>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</si>
  <si>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</si>
  <si>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</si>
  <si>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</si>
  <si>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</si>
  <si>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</si>
  <si>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</si>
  <si>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</si>
  <si>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</si>
  <si>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</si>
  <si>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</si>
  <si>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</si>
  <si>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</si>
  <si>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</si>
  <si>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</si>
  <si>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</si>
  <si>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</si>
  <si>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</si>
  <si>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</si>
  <si>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</si>
  <si>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</si>
  <si>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</si>
  <si>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</si>
  <si>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</si>
  <si>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</si>
  <si>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</si>
  <si>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</si>
  <si>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</si>
  <si>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</si>
  <si>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</si>
  <si>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</si>
  <si>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532828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</si>
  <si>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</si>
  <si>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</si>
  <si>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</si>
  <si>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</si>
  <si>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</si>
  <si>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</si>
  <si>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</si>
  <si>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550810</t>
  </si>
  <si>
    <t>Lunden, Living Lab</t>
  </si>
  <si>
    <t>550811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</si>
  <si>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</si>
  <si>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</si>
  <si>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</si>
  <si>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</si>
  <si>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</si>
  <si>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</si>
  <si>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</si>
  <si>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</si>
  <si>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</si>
  <si>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</si>
  <si>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</si>
  <si>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</si>
  <si>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</si>
  <si>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</si>
  <si>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</si>
  <si>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</si>
  <si>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</si>
  <si>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</si>
  <si>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</si>
  <si>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002812</t>
  </si>
  <si>
    <t>Kirkevænget, Ølgod</t>
  </si>
  <si>
    <t>002813</t>
  </si>
  <si>
    <t>Kløvervænget, Ølgod</t>
  </si>
  <si>
    <t>Møllebakken, Næsbjerg</t>
  </si>
  <si>
    <t>002815</t>
  </si>
  <si>
    <t>002816</t>
  </si>
  <si>
    <t>Areal i Næsbjerg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</si>
  <si>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</si>
  <si>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</si>
  <si>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</si>
  <si>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</si>
  <si>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</si>
  <si>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</si>
  <si>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</si>
  <si>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</si>
  <si>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</si>
  <si>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</si>
  <si>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</si>
  <si>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</si>
  <si>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</si>
  <si>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</si>
  <si>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</si>
  <si>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</si>
  <si>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</si>
  <si>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</si>
  <si>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</si>
  <si>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</si>
  <si>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</si>
  <si>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</si>
  <si>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</si>
  <si>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</si>
  <si>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</si>
  <si>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</si>
  <si>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</si>
  <si>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</si>
  <si>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</si>
  <si>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</si>
  <si>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</si>
  <si>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</si>
  <si>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</si>
  <si>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</si>
  <si>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</si>
  <si>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</si>
  <si>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</si>
  <si>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</si>
  <si>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</si>
  <si>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</si>
  <si>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</si>
  <si>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</si>
  <si>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</si>
  <si>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</si>
  <si>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</si>
  <si>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</si>
  <si>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</si>
  <si>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</si>
  <si>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</si>
  <si>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</si>
  <si>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</si>
  <si>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</si>
  <si>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</si>
  <si>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</si>
  <si>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</si>
  <si>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</si>
  <si>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</si>
  <si>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</si>
  <si>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</si>
  <si>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</si>
  <si>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</si>
  <si>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</si>
  <si>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</si>
  <si>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</si>
  <si>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</si>
  <si>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</si>
  <si>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</si>
  <si>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</si>
  <si>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</si>
  <si>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</si>
  <si>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</si>
  <si>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</si>
  <si>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</si>
  <si>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</si>
  <si>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</si>
  <si>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</si>
  <si>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</si>
  <si>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</si>
  <si>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</si>
  <si>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</si>
  <si>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</si>
  <si>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</si>
  <si>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</si>
  <si>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</si>
  <si>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</si>
  <si>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</si>
  <si>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</si>
  <si>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</si>
  <si>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</si>
  <si>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</si>
  <si>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</si>
  <si>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</si>
  <si>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</si>
  <si>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</si>
  <si>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</si>
  <si>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</si>
  <si>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</si>
  <si>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</si>
  <si>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</si>
  <si>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</si>
  <si>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</si>
  <si>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</si>
  <si>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</si>
  <si>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</si>
  <si>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</si>
  <si>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</si>
  <si>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</si>
  <si>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002818</t>
  </si>
  <si>
    <t>Agnetevej, Sig</t>
  </si>
  <si>
    <t>002824</t>
  </si>
  <si>
    <t>Lokesvej, 19 parceller, Oksbøl</t>
  </si>
  <si>
    <t>002833</t>
  </si>
  <si>
    <t>Ådalsvænget, Varde</t>
  </si>
  <si>
    <t>002846</t>
  </si>
  <si>
    <t xml:space="preserve">Rønrøgel, Nordenskov, etape 1+2 </t>
  </si>
  <si>
    <t>Færdiggørelse af eksisterende byggemodningsområder</t>
  </si>
  <si>
    <t>002850</t>
  </si>
  <si>
    <t>002852</t>
  </si>
  <si>
    <t>Færdiggørelse eksisterende områder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</si>
  <si>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</si>
  <si>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</si>
  <si>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</si>
  <si>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</si>
  <si>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</si>
  <si>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</si>
  <si>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</si>
  <si>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</si>
  <si>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</si>
  <si>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</si>
  <si>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</si>
  <si>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</si>
  <si>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</si>
  <si>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</si>
  <si>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</si>
  <si>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</si>
  <si>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</si>
  <si>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</si>
  <si>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</si>
  <si>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</si>
  <si>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</si>
  <si>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</si>
  <si>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</si>
  <si>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</si>
  <si>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</si>
  <si>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</si>
  <si>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</si>
  <si>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003816</t>
  </si>
  <si>
    <t>Centerområde, Billum</t>
  </si>
  <si>
    <t>Havrevænget/Nørremarken, Skovlund</t>
  </si>
  <si>
    <t>Jeppe Skovgaardsvej, Varde (08E601)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</si>
  <si>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</si>
  <si>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</si>
  <si>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</si>
  <si>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</si>
  <si>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</si>
  <si>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</si>
  <si>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Status</t>
  </si>
  <si>
    <t>Anlægsudgifter pr. 31. august 2014</t>
  </si>
  <si>
    <t>Forventet</t>
  </si>
  <si>
    <t>forbrug i alt</t>
  </si>
  <si>
    <t>010107-</t>
  </si>
  <si>
    <t>Total Plan og Teknik</t>
  </si>
  <si>
    <t>Total Økonomiudvalget</t>
  </si>
  <si>
    <t>Total Børn og Undervisning</t>
  </si>
  <si>
    <t>Total Kultur og Fritid</t>
  </si>
  <si>
    <t>Total Social og Sundhed</t>
  </si>
  <si>
    <t>26.08.14</t>
  </si>
  <si>
    <t>Sekretariat og forvaltninger - Energibesp.foranstaltn.</t>
  </si>
  <si>
    <t>Udskiftning af vejafvanding fbm kloakseparering</t>
  </si>
  <si>
    <t>budget</t>
  </si>
  <si>
    <t xml:space="preserve">Korr. </t>
  </si>
  <si>
    <t>Afsluttet</t>
  </si>
  <si>
    <t>Afregnes løbende</t>
  </si>
  <si>
    <t>Afsluttes 2014</t>
  </si>
  <si>
    <t>Servicearealtilskud, handicapboliger Oksbøl</t>
  </si>
  <si>
    <t>5 handicapboliger ved Bo Østervang, Varde</t>
  </si>
  <si>
    <t>Udvidelse af beskæftigelsen Skovlunden</t>
  </si>
  <si>
    <t>Renov. af lokaler til sygepl. - Tistruplund</t>
  </si>
  <si>
    <t>Lunden, Trådløst kaldeanlæg + telefonanlæg</t>
  </si>
  <si>
    <t>Nedbrydning + etab P-plads v/Solhøj, Nord.</t>
  </si>
  <si>
    <t>Salg af grund og bygninger Tistruplund</t>
  </si>
  <si>
    <t>Tilskud hjemtages okt. 2014</t>
  </si>
  <si>
    <t>Afsluttes i 2014</t>
  </si>
  <si>
    <t>Servicearealtilskud, Bo Østervang</t>
  </si>
  <si>
    <t>Tilskud hjemtages april. 2015</t>
  </si>
  <si>
    <t>Tilbagef. kassen ultimo 2014</t>
  </si>
  <si>
    <t>Afsluttet 2014</t>
  </si>
  <si>
    <t>Netto komm.tab v/nedlægg. af 4 boliger i Outrup og salg af bygningen til andet formål</t>
  </si>
  <si>
    <t>Overføres til 2015</t>
  </si>
  <si>
    <t>Ombygning af Baunbo</t>
  </si>
  <si>
    <t>Nulstilles ultimo 2014</t>
  </si>
  <si>
    <t>Forventes afsluttet 2015</t>
  </si>
  <si>
    <t>Forventes afsluttet 2014</t>
  </si>
  <si>
    <t>Afsluttes primo 2015</t>
  </si>
  <si>
    <t>Forventes afsluttet i 2015</t>
  </si>
  <si>
    <t>Forventes afsluttet primo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</si>
  <si>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</si>
  <si>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</si>
  <si>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</si>
  <si>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</si>
  <si>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</si>
  <si>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</si>
  <si>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</si>
  <si>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</si>
  <si>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</si>
  <si>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</si>
  <si>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</si>
  <si>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</si>
  <si>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</si>
  <si>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</si>
  <si>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</si>
  <si>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</si>
  <si>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</si>
  <si>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</si>
  <si>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</si>
  <si>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</si>
  <si>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Højgårdsparken  - Varde 15 parcelhusgrunde</t>
  </si>
  <si>
    <t>Højgårdsparken  - Varde 15, parcelhusgrunde</t>
  </si>
  <si>
    <t>002836</t>
  </si>
  <si>
    <t>Vardevej bag Hybenvangen/Askevangen, Sig</t>
  </si>
  <si>
    <t>Højgårdsparken Varde - 15 grunde</t>
  </si>
  <si>
    <t>Solgt 2 grunde</t>
  </si>
  <si>
    <t>Solgt Åbrinken 6</t>
  </si>
  <si>
    <t>Solgt 1 grund</t>
  </si>
  <si>
    <t>Reg. af postering</t>
  </si>
  <si>
    <t>Tilbageskød. 1 grund</t>
  </si>
  <si>
    <t>Delprojekt af Områdefornyelse´s projektet Varde Midtby</t>
  </si>
  <si>
    <t>Projektet er ved at blive afsluttet</t>
  </si>
  <si>
    <t>Afsluttet. Rest bør overføres til 015825</t>
  </si>
  <si>
    <t>Anvendes</t>
  </si>
  <si>
    <t>Kører</t>
  </si>
  <si>
    <t>Områdefornyelse</t>
  </si>
  <si>
    <t>Igangværende</t>
  </si>
  <si>
    <t>Inddragelse af interessenterne igangsat</t>
  </si>
  <si>
    <t>Projektet er stadig i støbeskeen</t>
  </si>
  <si>
    <t>Under planlægning afsluttes 2015</t>
  </si>
  <si>
    <t>Forventes afsluttet  2014</t>
  </si>
  <si>
    <t>Projektet er afsluttet</t>
  </si>
  <si>
    <t>Projektet er afsluttet. Indtægt fra NaturErhverstyrelsen indgået i sept. 2014</t>
  </si>
  <si>
    <t>Planen følges</t>
  </si>
  <si>
    <t>Projektet er stadig i støbeskeen skal ses sammen med 020865</t>
  </si>
  <si>
    <t>Følger planen</t>
  </si>
  <si>
    <t>Udgift dækkes af Energipuljen</t>
  </si>
  <si>
    <t>Afventer salg i Ølgod</t>
  </si>
  <si>
    <t>Sat i bero</t>
  </si>
  <si>
    <t>Omk. i.fm. Salg</t>
  </si>
  <si>
    <t>Energipuljen - budgetbeløb</t>
  </si>
  <si>
    <t>3-årig projekt 2013 - 2015. Projektet er udgiftsneutral</t>
  </si>
  <si>
    <t>Omposteres i september således at regnskab viser en indtægt på -1.200.000 kr. Handlen er afsluttet.</t>
  </si>
  <si>
    <t>Bolig/erhverv - tilslutningsbidrag</t>
  </si>
  <si>
    <t>Afventer budgetseminar</t>
  </si>
  <si>
    <t>Udgift dækkes af Energipuljen Team Ejendom</t>
  </si>
  <si>
    <t>Tilskud fra Forsyningen Team Ejendom</t>
  </si>
  <si>
    <t>Afsluttes i 2014 Team Ejendom</t>
  </si>
  <si>
    <t>Afsluttet Team Ejendom</t>
  </si>
  <si>
    <t>Genhusning af børnehaven, men stadig til salg</t>
  </si>
  <si>
    <t>Kører Team Plan og Udvikling</t>
  </si>
  <si>
    <t>Rettes</t>
  </si>
  <si>
    <t>Bidrag til asfalt på p-pladsen</t>
  </si>
  <si>
    <t>Der arbejde med opsætning af lys på p-pladsen</t>
  </si>
  <si>
    <t>Overføres til cykelsti Ringkjøbingvej</t>
  </si>
  <si>
    <t>Er prioriteret til projekter der udføres i 2014</t>
  </si>
  <si>
    <t>Projektet er opstartet</t>
  </si>
  <si>
    <t>Afventer tilskud cykelstipuljen fra VD</t>
  </si>
  <si>
    <t>Forventes færdig ultimo september.</t>
  </si>
  <si>
    <t>Projektet er afsluttet.</t>
  </si>
  <si>
    <t>Økonomiopfølgning foregår.</t>
  </si>
  <si>
    <t>Prækvalifikation - forventes udført i 2015</t>
  </si>
  <si>
    <t>Bruges i forbindelse med område 222 908</t>
  </si>
  <si>
    <t>Planen følges udføres i 2015 i s.m Esbjerg Kommune</t>
  </si>
  <si>
    <t>Cykelsti udført - overgang til Vesterhavsvej m.m. forventes færdig primo nov.</t>
  </si>
  <si>
    <t>Afventer konsekvenser af klimatilpasningsplan - byggemodning i Sig.</t>
  </si>
  <si>
    <t>Der overføres penge fra rammebeløb til byggemodning</t>
  </si>
  <si>
    <t>Forventes færdig i 2014</t>
  </si>
  <si>
    <t>Vedlighold i tre år.</t>
  </si>
  <si>
    <t>Afventer byggemodning</t>
  </si>
  <si>
    <t>Beløb overføres fra område 003806</t>
  </si>
  <si>
    <t>Slidlag udført i 2014</t>
  </si>
  <si>
    <t>Uventede udgifter efter krav fra Banedanmark</t>
  </si>
  <si>
    <t>301804-03</t>
  </si>
  <si>
    <t>Nørre Nebel skole, renovering af fliser lang klynge</t>
  </si>
  <si>
    <t>Projektet er afsluttet - udgift konteret efter 26.8.14</t>
  </si>
  <si>
    <t>301804-04</t>
  </si>
  <si>
    <t>Nørre Nebel skole, renovering af hjemkundsskablokale</t>
  </si>
  <si>
    <t>301804-05</t>
  </si>
  <si>
    <t>Jacobi skole, udearealer</t>
  </si>
  <si>
    <t>Projektet forventes afsluttes i 2015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</si>
  <si>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</si>
  <si>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</si>
  <si>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</si>
  <si>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</si>
  <si>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</si>
  <si>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</si>
  <si>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Projektet forventes afsluttes i 2014</t>
  </si>
  <si>
    <t>Projektet afsluttes i 2014</t>
  </si>
  <si>
    <t>Projketet forventes afsluttet i 2014</t>
  </si>
  <si>
    <t>Projektet forventes afsluttet i 2015</t>
  </si>
  <si>
    <t>Projektet forventes afsluttet i 2014</t>
  </si>
  <si>
    <t>301879-05</t>
  </si>
  <si>
    <t>Lilleskolen Tistrup renovering</t>
  </si>
  <si>
    <t>301879-06</t>
  </si>
  <si>
    <t>Legeplads ved handelsskolen</t>
  </si>
  <si>
    <t>301879-08</t>
  </si>
  <si>
    <t>Agerbæk børnehave skur til cykler og udendørsting</t>
  </si>
  <si>
    <t>301879-10</t>
  </si>
  <si>
    <t>Agerbæk børnehave overdækning til barnevogne</t>
  </si>
  <si>
    <t>301879-20</t>
  </si>
  <si>
    <t>Nordenskov skole renovering omklædningsrum</t>
  </si>
  <si>
    <t>301881-01</t>
  </si>
  <si>
    <t>Alslev skole, vandskuring af vægge</t>
  </si>
  <si>
    <t>301881-02</t>
  </si>
  <si>
    <t>Alslev skole, asfaltering af skolegård</t>
  </si>
  <si>
    <t>301881-03</t>
  </si>
  <si>
    <t>Brorsonskolen, drøn på skolegården</t>
  </si>
  <si>
    <t>301881-04</t>
  </si>
  <si>
    <t>Ølgod skole, renovering af toiletter</t>
  </si>
  <si>
    <t>Afventer budget 2015</t>
  </si>
  <si>
    <t>301881-05</t>
  </si>
  <si>
    <t>Agerbæk skole, ny gulvbelægning</t>
  </si>
  <si>
    <t>301881-06</t>
  </si>
  <si>
    <t>Janderup skole, tilskud til flytning af SFO</t>
  </si>
  <si>
    <t>301881-07</t>
  </si>
  <si>
    <t>Årre skole, udskiftning af gulv i gymnastiksal</t>
  </si>
  <si>
    <t>301881-08</t>
  </si>
  <si>
    <t>Horne skole medarbejderpladser</t>
  </si>
  <si>
    <t>301881-09</t>
  </si>
  <si>
    <t>Outrup skole, medarbejderpladser</t>
  </si>
  <si>
    <t>301881-10</t>
  </si>
  <si>
    <t>Tistrup skole, medarbejderpladser</t>
  </si>
  <si>
    <t>301881-11</t>
  </si>
  <si>
    <t>Blaabjergegnens Dagtilbud, grupperum Mælkevejen</t>
  </si>
  <si>
    <t>301881-12</t>
  </si>
  <si>
    <t>Dagtilbud Øst, solfilm Agerbæk børnehave</t>
  </si>
  <si>
    <t>301881-13</t>
  </si>
  <si>
    <t>Dagtilbud Øst, jordvolde Agerbæk børnehave</t>
  </si>
  <si>
    <t>301881-14</t>
  </si>
  <si>
    <t>Børneuniverset, røgalarm Hedevang</t>
  </si>
  <si>
    <t>301881-15</t>
  </si>
  <si>
    <t>Børneuniverset, røgalarm Sønder alle</t>
  </si>
  <si>
    <t>301881-16</t>
  </si>
  <si>
    <t>Børneuniverset, flugtveje</t>
  </si>
  <si>
    <t>301881-17</t>
  </si>
  <si>
    <t>Børnehaverne Nordøst, hegn Kastanjehaven</t>
  </si>
  <si>
    <t>301881-18</t>
  </si>
  <si>
    <t>Søndermarken, forlængelse af stier</t>
  </si>
  <si>
    <t>301881-19</t>
  </si>
  <si>
    <t>Søndermarken, amfiteater</t>
  </si>
  <si>
    <t>301881-20</t>
  </si>
  <si>
    <t>Kærhøgevej, velux vindue</t>
  </si>
  <si>
    <t>301881-21</t>
  </si>
  <si>
    <t>Kærhøgevej, blandingsbatterier</t>
  </si>
  <si>
    <t>301881-23</t>
  </si>
  <si>
    <t>Søndermarken, vedligeholdelse af bus</t>
  </si>
  <si>
    <t>305802-02</t>
  </si>
  <si>
    <t>Tistrup SFO, skurbyggeri og klogetrappe</t>
  </si>
  <si>
    <t>Projketet forventes afsluttet i 2015</t>
  </si>
  <si>
    <t>305802-03</t>
  </si>
  <si>
    <t>Jacobi SFO 2 og 3 udearealer</t>
  </si>
  <si>
    <t>Skolen ved Tippen, tilbygning af fælleslokale mm.</t>
  </si>
  <si>
    <t xml:space="preserve">Afventer salg af ejendom </t>
  </si>
  <si>
    <t>Projektet forventes igangsat i 2014, og forventes afsluttet ultimo 2015</t>
  </si>
  <si>
    <t>514810-05</t>
  </si>
  <si>
    <t>Tilbygning af vuggestue, skolevænget 12 A. Oksbøl</t>
  </si>
  <si>
    <t>514810-08</t>
  </si>
  <si>
    <t>Bygninger (til renovering af skovhytten)</t>
  </si>
  <si>
    <t>523814-01</t>
  </si>
  <si>
    <t>Døgninstitution Tippen, tilbygning.</t>
  </si>
  <si>
    <t>523814-02</t>
  </si>
  <si>
    <t>Døgninstitution Tippen, udskiftning af oliefyr</t>
  </si>
  <si>
    <t>Projektet forventes afsluffet i 2014</t>
  </si>
  <si>
    <t>Projekt er afsluttet</t>
  </si>
  <si>
    <t>Projektet er igangsat - afventer godkendelser</t>
  </si>
  <si>
    <t>Pulje til bygninger/ældreboliger - som skal afvikles</t>
  </si>
  <si>
    <t>Budgetbeløb overføres til konkrete projekter (jf. bevillinger) Økonomiafd.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</si>
</sst>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9" xfId="0" applyBorder="1"/>
    <xf numFmtId="0" fontId="0" fillId="0" borderId="5" xfId="0" applyBorder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7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0" fontId="1" fillId="0" borderId="10" xfId="0" quotePrefix="1" applyNumberFormat="1" applyFont="1" applyFill="1" applyBorder="1" applyAlignment="1" applyProtection="1"/>
    <xf numFmtId="164" fontId="1" fillId="0" borderId="10" xfId="0" quotePrefix="1" applyNumberFormat="1" applyFont="1" applyFill="1" applyBorder="1" applyAlignment="1" applyProtection="1"/>
    <xf numFmtId="164" fontId="1" fillId="0" borderId="2" xfId="0" quotePrefix="1" applyNumberFormat="1" applyFont="1" applyFill="1" applyBorder="1" applyAlignment="1" applyProtection="1"/>
    <xf numFmtId="3" fontId="1" fillId="0" borderId="0" xfId="1" applyNumberFormat="1"/>
    <xf numFmtId="164" fontId="1" fillId="0" borderId="0" xfId="1" quotePrefix="1" applyNumberFormat="1"/>
    <xf numFmtId="0" fontId="1" fillId="0" borderId="10" xfId="1" applyBorder="1"/>
    <xf numFmtId="3" fontId="1" fillId="0" borderId="10" xfId="1" applyNumberFormat="1" applyBorder="1"/>
    <xf numFmtId="0" fontId="2" fillId="0" borderId="1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2" xfId="1" quotePrefix="1" applyFont="1" applyBorder="1"/>
    <xf numFmtId="3" fontId="5" fillId="0" borderId="2" xfId="1" applyNumberFormat="1" applyFont="1" applyBorder="1"/>
    <xf numFmtId="0" fontId="5" fillId="0" borderId="10" xfId="1" quotePrefix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0" fontId="5" fillId="0" borderId="2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6" xfId="1" quotePrefix="1" applyFont="1" applyBorder="1"/>
    <xf numFmtId="3" fontId="5" fillId="0" borderId="18" xfId="1" applyNumberFormat="1" applyFont="1" applyBorder="1"/>
    <xf numFmtId="0" fontId="5" fillId="0" borderId="10" xfId="1" applyFont="1" applyBorder="1"/>
    <xf numFmtId="3" fontId="5" fillId="0" borderId="6" xfId="1" applyNumberFormat="1" applyFont="1" applyBorder="1"/>
    <xf numFmtId="3" fontId="5" fillId="0" borderId="2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49" fontId="2" fillId="0" borderId="10" xfId="0" quotePrefix="1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protection locked="0"/>
    </xf>
    <xf numFmtId="0" fontId="2" fillId="0" borderId="10" xfId="1" applyFont="1" applyBorder="1"/>
    <xf numFmtId="0" fontId="4" fillId="0" borderId="14" xfId="1" applyFont="1" applyFill="1" applyBorder="1"/>
    <xf numFmtId="0" fontId="4" fillId="0" borderId="15" xfId="1" applyFont="1" applyFill="1" applyBorder="1"/>
    <xf numFmtId="0" fontId="3" fillId="0" borderId="16" xfId="1" applyFont="1" applyFill="1" applyBorder="1"/>
    <xf numFmtId="3" fontId="3" fillId="0" borderId="17" xfId="1" applyNumberFormat="1" applyFont="1" applyFill="1" applyBorder="1"/>
    <xf numFmtId="0" fontId="2" fillId="0" borderId="10" xfId="0" applyNumberFormat="1" applyFont="1" applyFill="1" applyBorder="1" applyAlignment="1" applyProtection="1">
      <alignment wrapText="1"/>
    </xf>
    <xf numFmtId="0" fontId="6" fillId="0" borderId="0" xfId="0" applyFont="1"/>
    <xf numFmtId="0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0" xfId="0" quotePrefix="1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  <xf numFmtId="0" fontId="6" fillId="4" borderId="0" xfId="0" applyFont="1" applyFill="1"/>
    <xf numFmtId="49" fontId="2" fillId="0" borderId="10" xfId="0" applyNumberFormat="1" applyFont="1" applyFill="1" applyBorder="1" applyAlignment="1" applyProtection="1">
      <protection locked="0"/>
    </xf>
    <xf numFmtId="0" fontId="6" fillId="3" borderId="0" xfId="0" applyFont="1" applyFill="1"/>
    <xf numFmtId="49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0" fontId="6" fillId="0" borderId="9" xfId="0" applyFont="1" applyBorder="1"/>
    <xf numFmtId="0" fontId="6" fillId="0" borderId="5" xfId="0" applyFont="1" applyBorder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0" fillId="0" borderId="10" xfId="0" applyBorder="1"/>
    <xf numFmtId="0" fontId="0" fillId="0" borderId="10" xfId="0" applyBorder="1" applyAlignment="1">
      <alignment wrapText="1"/>
    </xf>
    <xf numFmtId="3" fontId="2" fillId="0" borderId="11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10" xfId="0" applyFont="1" applyBorder="1" applyAlignment="1">
      <alignment wrapText="1"/>
    </xf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49" fontId="1" fillId="0" borderId="2" xfId="0" applyNumberFormat="1" applyFont="1" applyFill="1" applyBorder="1" applyAlignment="1" applyProtection="1">
      <protection locked="0"/>
    </xf>
    <xf numFmtId="49" fontId="2" fillId="0" borderId="10" xfId="0" quotePrefix="1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workbookViewId="0">
      <selection activeCell="D21" sqref="D21"/>
    </sheetView>
  </sheetViews>
  <sheetFormatPr defaultRowHeight="14.5" x14ac:dyDescent="0.35"/>
  <cols>
    <col min="1" max="1" width="0" hidden="1" customWidth="1"/>
    <col min="2" max="2" width="9.7265625" customWidth="1"/>
    <col min="3" max="3" width="45.453125" customWidth="1"/>
    <col min="4" max="4" width="11.453125" customWidth="1"/>
    <col min="5" max="5" width="12.54296875" customWidth="1"/>
    <col min="6" max="8" width="11.26953125" customWidth="1"/>
    <col min="9" max="9" width="11" customWidth="1"/>
    <col min="10" max="10" width="17.54296875" customWidth="1"/>
  </cols>
  <sheetData>
    <row r="1" spans="1:9" x14ac:dyDescent="0.35">
      <c r="C1" t="s">
        <v>509</v>
      </c>
    </row>
    <row r="3" spans="1:9" ht="14.65" x14ac:dyDescent="0.35">
      <c r="A3" s="1"/>
      <c r="B3" s="34"/>
      <c r="C3" s="24" t="s">
        <v>502</v>
      </c>
      <c r="D3" s="25" t="s">
        <v>2</v>
      </c>
      <c r="E3" s="26" t="s">
        <v>3</v>
      </c>
      <c r="F3" s="25" t="s">
        <v>4</v>
      </c>
      <c r="G3" s="26" t="s">
        <v>5</v>
      </c>
      <c r="H3" s="25" t="s">
        <v>6</v>
      </c>
      <c r="I3" s="25" t="s">
        <v>510</v>
      </c>
    </row>
    <row r="4" spans="1:9" x14ac:dyDescent="0.35">
      <c r="A4" s="1"/>
      <c r="B4" s="28"/>
      <c r="C4" s="28"/>
      <c r="D4" s="29" t="s">
        <v>512</v>
      </c>
      <c r="E4" s="30" t="s">
        <v>512</v>
      </c>
      <c r="F4" s="29"/>
      <c r="G4" s="30"/>
      <c r="H4" s="29" t="s">
        <v>7</v>
      </c>
      <c r="I4" s="29" t="s">
        <v>511</v>
      </c>
    </row>
    <row r="5" spans="1:9" ht="14.65" x14ac:dyDescent="0.35">
      <c r="A5" s="1"/>
      <c r="B5" s="31"/>
      <c r="C5" s="31"/>
      <c r="D5" s="32">
        <v>311214</v>
      </c>
      <c r="E5" s="33">
        <v>310814</v>
      </c>
      <c r="F5" s="32">
        <v>2014</v>
      </c>
      <c r="G5" s="33" t="s">
        <v>518</v>
      </c>
      <c r="H5" s="32">
        <v>2014</v>
      </c>
      <c r="I5" s="32">
        <v>2014</v>
      </c>
    </row>
    <row r="6" spans="1:9" ht="14.65" customHeight="1" x14ac:dyDescent="0.35">
      <c r="A6" s="2"/>
      <c r="B6" s="3"/>
      <c r="C6" s="3"/>
      <c r="D6" s="4"/>
      <c r="E6" s="3"/>
      <c r="F6" s="4"/>
      <c r="G6" s="3"/>
      <c r="H6" s="9"/>
      <c r="I6" s="3"/>
    </row>
    <row r="7" spans="1:9" ht="27" customHeight="1" x14ac:dyDescent="0.35">
      <c r="A7" s="7"/>
      <c r="B7" s="8"/>
      <c r="C7" s="8"/>
      <c r="D7" s="1"/>
      <c r="E7" s="8"/>
      <c r="F7" s="1"/>
      <c r="G7" s="8"/>
      <c r="H7" s="1"/>
      <c r="I7" s="8"/>
    </row>
    <row r="8" spans="1:9" ht="14.65" customHeight="1" x14ac:dyDescent="0.35">
      <c r="A8" s="7"/>
      <c r="B8" s="8"/>
      <c r="C8" s="8" t="s">
        <v>1</v>
      </c>
      <c r="D8" s="6">
        <f>SUM(Økonomi!D64)</f>
        <v>142680091</v>
      </c>
      <c r="E8" s="15">
        <f>SUM(Økonomi!E64)</f>
        <v>129465711.89999998</v>
      </c>
      <c r="F8" s="6">
        <f>SUM(Økonomi!F64)</f>
        <v>65775181</v>
      </c>
      <c r="G8" s="15">
        <f>SUM(Økonomi!G64)</f>
        <v>34850073.509999998</v>
      </c>
      <c r="H8" s="6">
        <f>SUM(Økonomi!H64)</f>
        <v>30925107.490000002</v>
      </c>
      <c r="I8" s="15">
        <f>SUM(Økonomi!I64)</f>
        <v>53400746.399999999</v>
      </c>
    </row>
    <row r="9" spans="1:9" ht="14.65" customHeight="1" x14ac:dyDescent="0.35">
      <c r="A9" s="7"/>
      <c r="B9" s="8"/>
      <c r="C9" s="8" t="s">
        <v>115</v>
      </c>
      <c r="D9" s="6">
        <f>SUM('Plan og Teknik'!D58)</f>
        <v>115342972</v>
      </c>
      <c r="E9" s="15">
        <f>SUM('Plan og Teknik'!E58)</f>
        <v>73148463.189999998</v>
      </c>
      <c r="F9" s="6">
        <f>SUM('Plan og Teknik'!F58)</f>
        <v>55925244</v>
      </c>
      <c r="G9" s="15">
        <f>SUM('Plan og Teknik'!G58)</f>
        <v>12060454</v>
      </c>
      <c r="H9" s="6">
        <f>SUM('Plan og Teknik'!H58)</f>
        <v>43864790.000000007</v>
      </c>
      <c r="I9" s="15">
        <f>SUM('Plan og Teknik'!I58)</f>
        <v>37203250</v>
      </c>
    </row>
    <row r="10" spans="1:9" ht="14.65" customHeight="1" x14ac:dyDescent="0.35">
      <c r="A10" s="7"/>
      <c r="B10" s="8"/>
      <c r="C10" s="8" t="s">
        <v>213</v>
      </c>
      <c r="D10" s="6">
        <f>SUM('Børn og Undervisning'!C43)</f>
        <v>0</v>
      </c>
      <c r="E10" s="15">
        <f>SUM('Børn og Undervisning'!D43)</f>
        <v>0</v>
      </c>
      <c r="F10" s="6">
        <f>SUM('Børn og Undervisning'!E43)</f>
        <v>0</v>
      </c>
      <c r="G10" s="15">
        <f>SUM('Børn og Undervisning'!F43)</f>
        <v>31500</v>
      </c>
      <c r="H10" s="6">
        <f>SUM('Børn og Undervisning'!G43)</f>
        <v>0</v>
      </c>
      <c r="I10" s="15">
        <f>SUM('Børn og Undervisning'!H43)</f>
        <v>31500</v>
      </c>
    </row>
    <row r="11" spans="1:9" ht="14.65" customHeight="1" x14ac:dyDescent="0.35">
      <c r="A11" s="7"/>
      <c r="B11" s="8"/>
      <c r="C11" s="8" t="s">
        <v>503</v>
      </c>
      <c r="D11" s="6">
        <f>SUM('Kultur og Fritid'!D20)</f>
        <v>9499822</v>
      </c>
      <c r="E11" s="15">
        <f>SUM('Kultur og Fritid'!E20)</f>
        <v>6220798.8399999999</v>
      </c>
      <c r="F11" s="6">
        <f>SUM('Kultur og Fritid'!F20)</f>
        <v>3670404</v>
      </c>
      <c r="G11" s="15">
        <f>SUM('Kultur og Fritid'!G20)</f>
        <v>29591.949999999953</v>
      </c>
      <c r="H11" s="6">
        <f>SUM('Kultur og Fritid'!H20)</f>
        <v>3640812.05</v>
      </c>
      <c r="I11" s="15">
        <f>SUM('Kultur og Fritid'!I20)</f>
        <v>482745</v>
      </c>
    </row>
    <row r="12" spans="1:9" ht="14.65" customHeight="1" x14ac:dyDescent="0.35">
      <c r="A12" s="7"/>
      <c r="B12" s="8"/>
      <c r="C12" s="8" t="s">
        <v>504</v>
      </c>
      <c r="D12" s="6">
        <f>SUM('Social og sundhed'!D34)</f>
        <v>117507343</v>
      </c>
      <c r="E12" s="15">
        <f>SUM('Social og sundhed'!E34)</f>
        <v>110403751.07000001</v>
      </c>
      <c r="F12" s="6">
        <f>SUM('Social og sundhed'!F34)</f>
        <v>15243696</v>
      </c>
      <c r="G12" s="15">
        <f>SUM('Social og sundhed'!G34)</f>
        <v>8272103.29</v>
      </c>
      <c r="H12" s="6">
        <f>SUM('Social og sundhed'!H34)</f>
        <v>6971592.71</v>
      </c>
      <c r="I12" s="15">
        <f>SUM('Social og sundhed'!I34)</f>
        <v>13239964</v>
      </c>
    </row>
    <row r="13" spans="1:9" ht="14.65" customHeight="1" x14ac:dyDescent="0.35">
      <c r="A13" s="7"/>
      <c r="B13" s="8"/>
      <c r="C13" s="8" t="s">
        <v>505</v>
      </c>
      <c r="D13" s="6">
        <f>SUM('Salg af byggegrunde'!D68)</f>
        <v>-49650000</v>
      </c>
      <c r="E13" s="15">
        <f>SUM('Salg af byggegrunde'!E68)</f>
        <v>-57394983.32</v>
      </c>
      <c r="F13" s="6">
        <f>SUM('Salg af byggegrunde'!F68)</f>
        <v>-5000000</v>
      </c>
      <c r="G13" s="15">
        <f>SUM('Salg af byggegrunde'!G68)</f>
        <v>-1769169.7599999998</v>
      </c>
      <c r="H13" s="6">
        <f>SUM('Salg af byggegrunde'!H68)</f>
        <v>-3230830.24</v>
      </c>
      <c r="I13" s="15">
        <f>SUM('Salg af byggegrunde'!I68)</f>
        <v>-2500000</v>
      </c>
    </row>
    <row r="14" spans="1:9" ht="14.65" customHeight="1" x14ac:dyDescent="0.35">
      <c r="A14" s="7"/>
      <c r="B14" s="8"/>
      <c r="C14" s="8" t="s">
        <v>506</v>
      </c>
      <c r="D14" s="6">
        <f>SUM('Byggemodning - udstykninger'!D81)</f>
        <v>83082219</v>
      </c>
      <c r="E14" s="15">
        <f>SUM('Byggemodning - udstykninger'!E81)</f>
        <v>49477502.140000001</v>
      </c>
      <c r="F14" s="6">
        <f>SUM('Byggemodning - udstykninger'!F81)</f>
        <v>10932794</v>
      </c>
      <c r="G14" s="15">
        <f>SUM('Byggemodning - udstykninger'!G81)</f>
        <v>2735310.4400000004</v>
      </c>
      <c r="H14" s="6">
        <f>SUM('Byggemodning - udstykninger'!H81)</f>
        <v>8197483.5599999996</v>
      </c>
      <c r="I14" s="15">
        <f>SUM('Byggemodning - udstykninger'!I81)</f>
        <v>7886737</v>
      </c>
    </row>
    <row r="15" spans="1:9" ht="14.65" customHeight="1" x14ac:dyDescent="0.35">
      <c r="A15" s="7"/>
      <c r="B15" s="8"/>
      <c r="C15" s="50" t="s">
        <v>601</v>
      </c>
      <c r="D15" s="1"/>
      <c r="E15" s="5"/>
      <c r="F15" s="49">
        <f>SUM('Byggemodning - udstykninger'!F103)</f>
        <v>-6153063</v>
      </c>
      <c r="G15" s="17">
        <f>SUM('Byggemodning - udstykninger'!G103)</f>
        <v>388335</v>
      </c>
      <c r="H15" s="49">
        <f>SUM('Byggemodning - udstykninger'!H103)</f>
        <v>-6541398</v>
      </c>
      <c r="I15" s="5"/>
    </row>
    <row r="16" spans="1:9" ht="14.65" customHeight="1" x14ac:dyDescent="0.35">
      <c r="A16" s="7"/>
      <c r="B16" s="3"/>
      <c r="C16" s="3"/>
      <c r="D16" s="4"/>
      <c r="E16" s="3"/>
      <c r="F16" s="4"/>
      <c r="G16" s="3"/>
      <c r="H16" s="9"/>
      <c r="I16" s="3"/>
    </row>
    <row r="17" spans="1:9" ht="14.65" customHeight="1" x14ac:dyDescent="0.35">
      <c r="A17" s="7"/>
      <c r="B17" s="5"/>
      <c r="C17" s="5" t="s">
        <v>507</v>
      </c>
      <c r="D17" s="16">
        <f t="shared" ref="D17:I17" si="0">SUM(D8:D16)</f>
        <v>418462447</v>
      </c>
      <c r="E17" s="17">
        <f t="shared" si="0"/>
        <v>311321243.81999999</v>
      </c>
      <c r="F17" s="16">
        <f t="shared" si="0"/>
        <v>140394256</v>
      </c>
      <c r="G17" s="17">
        <f t="shared" si="0"/>
        <v>56598198.43</v>
      </c>
      <c r="H17" s="18">
        <f t="shared" si="0"/>
        <v>83827557.570000008</v>
      </c>
      <c r="I17" s="17">
        <f t="shared" si="0"/>
        <v>109744942.40000001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B1" workbookViewId="0">
      <selection activeCell="D21" sqref="D21"/>
    </sheetView>
  </sheetViews>
  <sheetFormatPr defaultColWidth="8.7265625" defaultRowHeight="13" x14ac:dyDescent="0.3"/>
  <cols>
    <col min="1" max="1" width="0" style="85" hidden="1" customWidth="1"/>
    <col min="2" max="2" width="7.26953125" style="85" customWidth="1"/>
    <col min="3" max="3" width="44" style="85" customWidth="1"/>
    <col min="4" max="4" width="11.26953125" style="85" customWidth="1"/>
    <col min="5" max="5" width="11.453125" style="85" customWidth="1"/>
    <col min="6" max="7" width="10.453125" style="85" customWidth="1"/>
    <col min="8" max="8" width="10.7265625" style="85" customWidth="1"/>
    <col min="9" max="9" width="10.26953125" style="85" customWidth="1"/>
    <col min="10" max="10" width="28.26953125" style="85" customWidth="1"/>
    <col min="11" max="16384" width="8.7265625" style="85"/>
  </cols>
  <sheetData>
    <row r="1" spans="1:10" x14ac:dyDescent="0.3">
      <c r="B1" s="85" t="s">
        <v>509</v>
      </c>
    </row>
    <row r="3" spans="1:10" x14ac:dyDescent="0.3">
      <c r="A3" s="86" t="s">
        <v>0</v>
      </c>
      <c r="B3" s="24"/>
      <c r="C3" s="87" t="s">
        <v>1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0" x14ac:dyDescent="0.3">
      <c r="A4" s="91"/>
      <c r="B4" s="92"/>
      <c r="C4" s="118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0" ht="13.9" x14ac:dyDescent="0.3">
      <c r="A5" s="91"/>
      <c r="B5" s="92"/>
      <c r="C5" s="118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0" ht="14.65" customHeight="1" x14ac:dyDescent="0.3">
      <c r="A6" s="86"/>
      <c r="B6" s="98"/>
      <c r="C6" s="98"/>
      <c r="D6" s="99"/>
      <c r="E6" s="98"/>
      <c r="F6" s="99"/>
      <c r="G6" s="98"/>
      <c r="H6" s="100"/>
      <c r="I6" s="100"/>
      <c r="J6" s="98"/>
    </row>
    <row r="7" spans="1:10" ht="14.65" customHeight="1" x14ac:dyDescent="0.3">
      <c r="A7" s="91"/>
      <c r="B7" s="77" t="s">
        <v>60</v>
      </c>
      <c r="C7" s="46" t="s">
        <v>8</v>
      </c>
      <c r="D7" s="102">
        <v>-450000</v>
      </c>
      <c r="E7" s="103">
        <v>-465663.2</v>
      </c>
      <c r="F7" s="102">
        <v>0</v>
      </c>
      <c r="G7" s="103">
        <v>-9334.2000000000007</v>
      </c>
      <c r="H7" s="104">
        <f t="shared" ref="H7:H29" si="0">SUM(F7-G7)</f>
        <v>9334.2000000000007</v>
      </c>
      <c r="I7" s="160">
        <v>-9334.2000000000007</v>
      </c>
      <c r="J7" s="46" t="s">
        <v>523</v>
      </c>
    </row>
    <row r="8" spans="1:10" ht="14.65" customHeight="1" x14ac:dyDescent="0.3">
      <c r="A8" s="91"/>
      <c r="B8" s="77" t="s">
        <v>61</v>
      </c>
      <c r="C8" s="46" t="s">
        <v>9</v>
      </c>
      <c r="D8" s="102">
        <v>-545000</v>
      </c>
      <c r="E8" s="103">
        <v>-521000</v>
      </c>
      <c r="F8" s="102">
        <v>-24000</v>
      </c>
      <c r="G8" s="103">
        <v>0</v>
      </c>
      <c r="H8" s="104">
        <f t="shared" si="0"/>
        <v>-24000</v>
      </c>
      <c r="I8" s="104"/>
      <c r="J8" s="46" t="s">
        <v>523</v>
      </c>
    </row>
    <row r="9" spans="1:10" ht="14.65" customHeight="1" x14ac:dyDescent="0.3">
      <c r="A9" s="91"/>
      <c r="B9" s="77" t="s">
        <v>62</v>
      </c>
      <c r="C9" s="46" t="s">
        <v>10</v>
      </c>
      <c r="D9" s="102">
        <v>0</v>
      </c>
      <c r="E9" s="103">
        <v>-10125</v>
      </c>
      <c r="F9" s="102">
        <v>10125</v>
      </c>
      <c r="G9" s="103">
        <v>0</v>
      </c>
      <c r="H9" s="104">
        <f t="shared" si="0"/>
        <v>10125</v>
      </c>
      <c r="I9" s="104"/>
      <c r="J9" s="46" t="s">
        <v>523</v>
      </c>
    </row>
    <row r="10" spans="1:10" ht="14.65" customHeight="1" x14ac:dyDescent="0.3">
      <c r="A10" s="91"/>
      <c r="B10" s="77" t="s">
        <v>63</v>
      </c>
      <c r="C10" s="46" t="s">
        <v>11</v>
      </c>
      <c r="D10" s="102">
        <v>3100000</v>
      </c>
      <c r="E10" s="103">
        <v>2970168.02</v>
      </c>
      <c r="F10" s="102">
        <v>3094000</v>
      </c>
      <c r="G10" s="103">
        <v>2964168.02</v>
      </c>
      <c r="H10" s="104">
        <f t="shared" si="0"/>
        <v>129831.97999999998</v>
      </c>
      <c r="I10" s="104">
        <f>F10</f>
        <v>3094000</v>
      </c>
      <c r="J10" s="46" t="s">
        <v>593</v>
      </c>
    </row>
    <row r="11" spans="1:10" ht="39.65" customHeight="1" x14ac:dyDescent="0.3">
      <c r="A11" s="91"/>
      <c r="B11" s="77" t="s">
        <v>64</v>
      </c>
      <c r="C11" s="46" t="s">
        <v>12</v>
      </c>
      <c r="D11" s="102">
        <v>-1200000</v>
      </c>
      <c r="E11" s="103">
        <v>-960000</v>
      </c>
      <c r="F11" s="102">
        <v>-1200000</v>
      </c>
      <c r="G11" s="103">
        <v>-960000</v>
      </c>
      <c r="H11" s="104">
        <f t="shared" si="0"/>
        <v>-240000</v>
      </c>
      <c r="I11" s="104">
        <f>F11</f>
        <v>-1200000</v>
      </c>
      <c r="J11" s="84" t="s">
        <v>600</v>
      </c>
    </row>
    <row r="12" spans="1:10" ht="14.65" customHeight="1" x14ac:dyDescent="0.3">
      <c r="A12" s="91"/>
      <c r="B12" s="77" t="s">
        <v>65</v>
      </c>
      <c r="C12" s="46" t="s">
        <v>13</v>
      </c>
      <c r="D12" s="102">
        <v>-2934930</v>
      </c>
      <c r="E12" s="103">
        <v>-2934930</v>
      </c>
      <c r="F12" s="102">
        <v>-2934930</v>
      </c>
      <c r="G12" s="103">
        <v>-2934930</v>
      </c>
      <c r="H12" s="104">
        <f t="shared" si="0"/>
        <v>0</v>
      </c>
      <c r="I12" s="159">
        <v>-2934930</v>
      </c>
      <c r="J12" s="46" t="s">
        <v>593</v>
      </c>
    </row>
    <row r="13" spans="1:10" ht="14.65" customHeight="1" x14ac:dyDescent="0.3">
      <c r="A13" s="91"/>
      <c r="B13" s="77" t="s">
        <v>66</v>
      </c>
      <c r="C13" s="46" t="s">
        <v>14</v>
      </c>
      <c r="D13" s="102">
        <v>1142000</v>
      </c>
      <c r="E13" s="103">
        <v>1122204.5</v>
      </c>
      <c r="F13" s="102">
        <v>1142000</v>
      </c>
      <c r="G13" s="103">
        <v>1122204.5</v>
      </c>
      <c r="H13" s="104">
        <f t="shared" si="0"/>
        <v>19795.5</v>
      </c>
      <c r="I13" s="159">
        <v>1142000</v>
      </c>
      <c r="J13" s="46" t="s">
        <v>593</v>
      </c>
    </row>
    <row r="14" spans="1:10" ht="14.65" customHeight="1" x14ac:dyDescent="0.3">
      <c r="A14" s="91"/>
      <c r="B14" s="77" t="s">
        <v>67</v>
      </c>
      <c r="C14" s="46" t="s">
        <v>15</v>
      </c>
      <c r="D14" s="102">
        <v>0</v>
      </c>
      <c r="E14" s="103">
        <v>63560</v>
      </c>
      <c r="F14" s="102">
        <v>63560</v>
      </c>
      <c r="G14" s="103">
        <v>63560</v>
      </c>
      <c r="H14" s="104">
        <f t="shared" si="0"/>
        <v>0</v>
      </c>
      <c r="I14" s="159">
        <v>63560</v>
      </c>
      <c r="J14" s="46" t="s">
        <v>523</v>
      </c>
    </row>
    <row r="15" spans="1:10" ht="14.65" hidden="1" customHeight="1" x14ac:dyDescent="0.3">
      <c r="A15" s="91"/>
      <c r="B15" s="106" t="s">
        <v>68</v>
      </c>
      <c r="C15" s="46" t="s">
        <v>16</v>
      </c>
      <c r="D15" s="102">
        <v>6383901</v>
      </c>
      <c r="E15" s="103">
        <v>6383613.0099999998</v>
      </c>
      <c r="F15" s="102">
        <v>0</v>
      </c>
      <c r="G15" s="103">
        <v>0</v>
      </c>
      <c r="H15" s="104">
        <f t="shared" si="0"/>
        <v>0</v>
      </c>
      <c r="I15" s="104"/>
      <c r="J15" s="46"/>
    </row>
    <row r="16" spans="1:10" ht="27" customHeight="1" x14ac:dyDescent="0.3">
      <c r="A16" s="91"/>
      <c r="B16" s="77" t="s">
        <v>69</v>
      </c>
      <c r="C16" s="46" t="s">
        <v>17</v>
      </c>
      <c r="D16" s="102">
        <v>362218</v>
      </c>
      <c r="E16" s="103">
        <v>408981.45</v>
      </c>
      <c r="F16" s="102">
        <v>0</v>
      </c>
      <c r="G16" s="103">
        <v>46763</v>
      </c>
      <c r="H16" s="104">
        <f t="shared" si="0"/>
        <v>-46763</v>
      </c>
      <c r="I16" s="104"/>
      <c r="J16" s="157" t="s">
        <v>603</v>
      </c>
    </row>
    <row r="17" spans="1:10" ht="14.65" hidden="1" customHeight="1" x14ac:dyDescent="0.3">
      <c r="A17" s="91"/>
      <c r="B17" s="77" t="s">
        <v>70</v>
      </c>
      <c r="C17" s="46" t="s">
        <v>18</v>
      </c>
      <c r="D17" s="102">
        <v>0</v>
      </c>
      <c r="E17" s="103">
        <v>-201897.5</v>
      </c>
      <c r="F17" s="102">
        <v>0</v>
      </c>
      <c r="G17" s="103">
        <v>0</v>
      </c>
      <c r="H17" s="104">
        <f t="shared" si="0"/>
        <v>0</v>
      </c>
      <c r="I17" s="104"/>
      <c r="J17" s="157"/>
    </row>
    <row r="18" spans="1:10" ht="25.15" customHeight="1" x14ac:dyDescent="0.3">
      <c r="A18" s="91"/>
      <c r="B18" s="77" t="s">
        <v>71</v>
      </c>
      <c r="C18" s="46" t="s">
        <v>19</v>
      </c>
      <c r="D18" s="102">
        <v>191554</v>
      </c>
      <c r="E18" s="103">
        <v>-100128.5</v>
      </c>
      <c r="F18" s="102">
        <v>291683</v>
      </c>
      <c r="G18" s="103">
        <v>0</v>
      </c>
      <c r="H18" s="104">
        <f t="shared" si="0"/>
        <v>291683</v>
      </c>
      <c r="I18" s="159">
        <v>0</v>
      </c>
      <c r="J18" s="157" t="s">
        <v>604</v>
      </c>
    </row>
    <row r="19" spans="1:10" ht="14.65" customHeight="1" x14ac:dyDescent="0.3">
      <c r="A19" s="91"/>
      <c r="B19" s="106" t="s">
        <v>72</v>
      </c>
      <c r="C19" s="46" t="s">
        <v>20</v>
      </c>
      <c r="D19" s="102">
        <v>6276320</v>
      </c>
      <c r="E19" s="103">
        <v>6172832.3600000003</v>
      </c>
      <c r="F19" s="102">
        <v>119740</v>
      </c>
      <c r="G19" s="103">
        <v>16250</v>
      </c>
      <c r="H19" s="104">
        <f t="shared" si="0"/>
        <v>103490</v>
      </c>
      <c r="I19" s="159">
        <v>119740</v>
      </c>
      <c r="J19" s="46" t="s">
        <v>605</v>
      </c>
    </row>
    <row r="20" spans="1:10" ht="14.65" customHeight="1" x14ac:dyDescent="0.3">
      <c r="A20" s="91"/>
      <c r="B20" s="77" t="s">
        <v>73</v>
      </c>
      <c r="C20" s="46" t="s">
        <v>21</v>
      </c>
      <c r="D20" s="102">
        <v>2452600</v>
      </c>
      <c r="E20" s="103">
        <v>2580256.5299999998</v>
      </c>
      <c r="F20" s="102">
        <v>253318</v>
      </c>
      <c r="G20" s="103">
        <v>380974.6</v>
      </c>
      <c r="H20" s="104">
        <f t="shared" si="0"/>
        <v>-127656.59999999998</v>
      </c>
      <c r="I20" s="160">
        <v>380974.6</v>
      </c>
      <c r="J20" s="46" t="s">
        <v>606</v>
      </c>
    </row>
    <row r="21" spans="1:10" ht="26.5" customHeight="1" x14ac:dyDescent="0.3">
      <c r="A21" s="91"/>
      <c r="B21" s="77" t="s">
        <v>74</v>
      </c>
      <c r="C21" s="46" t="s">
        <v>22</v>
      </c>
      <c r="D21" s="102">
        <v>18300</v>
      </c>
      <c r="E21" s="103">
        <v>2638894.91</v>
      </c>
      <c r="F21" s="102">
        <v>0</v>
      </c>
      <c r="G21" s="103">
        <v>255407.67</v>
      </c>
      <c r="H21" s="104">
        <f t="shared" si="0"/>
        <v>-255407.67</v>
      </c>
      <c r="I21" s="104"/>
      <c r="J21" s="157" t="s">
        <v>603</v>
      </c>
    </row>
    <row r="22" spans="1:10" ht="38" x14ac:dyDescent="0.3">
      <c r="A22" s="91"/>
      <c r="B22" s="77" t="s">
        <v>75</v>
      </c>
      <c r="C22" s="46" t="s">
        <v>724</v>
      </c>
      <c r="D22" s="102">
        <v>0</v>
      </c>
      <c r="E22" s="103">
        <v>133400</v>
      </c>
      <c r="F22" s="102">
        <v>2967568</v>
      </c>
      <c r="G22" s="103">
        <v>0</v>
      </c>
      <c r="H22" s="104">
        <f t="shared" si="0"/>
        <v>2967568</v>
      </c>
      <c r="I22" s="104">
        <v>300000</v>
      </c>
      <c r="J22" s="126" t="s">
        <v>725</v>
      </c>
    </row>
    <row r="23" spans="1:10" ht="14.65" customHeight="1" x14ac:dyDescent="0.3">
      <c r="A23" s="91"/>
      <c r="B23" s="77" t="s">
        <v>76</v>
      </c>
      <c r="C23" s="46" t="s">
        <v>23</v>
      </c>
      <c r="D23" s="102">
        <v>-1393500</v>
      </c>
      <c r="E23" s="103">
        <v>-1388918.47</v>
      </c>
      <c r="F23" s="102">
        <v>-4582</v>
      </c>
      <c r="G23" s="103">
        <v>0</v>
      </c>
      <c r="H23" s="104">
        <f t="shared" si="0"/>
        <v>-4582</v>
      </c>
      <c r="I23" s="104"/>
      <c r="J23" s="46" t="s">
        <v>523</v>
      </c>
    </row>
    <row r="24" spans="1:10" ht="14.65" customHeight="1" x14ac:dyDescent="0.3">
      <c r="A24" s="91"/>
      <c r="B24" s="77" t="s">
        <v>77</v>
      </c>
      <c r="C24" s="46" t="s">
        <v>24</v>
      </c>
      <c r="D24" s="102">
        <v>-2200000</v>
      </c>
      <c r="E24" s="103">
        <v>-495183</v>
      </c>
      <c r="F24" s="102">
        <v>-1699817</v>
      </c>
      <c r="G24" s="103">
        <v>5000</v>
      </c>
      <c r="H24" s="104">
        <f t="shared" si="0"/>
        <v>-1704817</v>
      </c>
      <c r="I24" s="104">
        <v>5000</v>
      </c>
      <c r="J24" s="46" t="s">
        <v>595</v>
      </c>
    </row>
    <row r="25" spans="1:10" ht="14.65" customHeight="1" x14ac:dyDescent="0.3">
      <c r="A25" s="91"/>
      <c r="B25" s="77" t="s">
        <v>78</v>
      </c>
      <c r="C25" s="46" t="s">
        <v>25</v>
      </c>
      <c r="D25" s="102">
        <v>-356800</v>
      </c>
      <c r="E25" s="103">
        <v>-356735</v>
      </c>
      <c r="F25" s="102">
        <v>9895</v>
      </c>
      <c r="G25" s="103">
        <v>9960</v>
      </c>
      <c r="H25" s="104">
        <f t="shared" si="0"/>
        <v>-65</v>
      </c>
      <c r="I25" s="159">
        <v>9895</v>
      </c>
      <c r="J25" s="46" t="s">
        <v>523</v>
      </c>
    </row>
    <row r="26" spans="1:10" ht="14.65" customHeight="1" x14ac:dyDescent="0.35">
      <c r="A26" s="91"/>
      <c r="B26" s="77" t="s">
        <v>79</v>
      </c>
      <c r="C26" s="46" t="s">
        <v>26</v>
      </c>
      <c r="D26" s="102">
        <v>60000</v>
      </c>
      <c r="E26" s="103">
        <v>56962.5</v>
      </c>
      <c r="F26" s="102">
        <v>3037</v>
      </c>
      <c r="G26" s="103">
        <v>0</v>
      </c>
      <c r="H26" s="104">
        <f t="shared" si="0"/>
        <v>3037</v>
      </c>
      <c r="I26" s="159">
        <v>0</v>
      </c>
      <c r="J26" s="122" t="s">
        <v>596</v>
      </c>
    </row>
    <row r="27" spans="1:10" ht="33.65" customHeight="1" x14ac:dyDescent="0.3">
      <c r="A27" s="91"/>
      <c r="B27" s="77" t="s">
        <v>80</v>
      </c>
      <c r="C27" s="46" t="s">
        <v>27</v>
      </c>
      <c r="D27" s="102">
        <v>0</v>
      </c>
      <c r="E27" s="103">
        <v>22190</v>
      </c>
      <c r="F27" s="102">
        <v>-22190</v>
      </c>
      <c r="G27" s="103">
        <v>0</v>
      </c>
      <c r="H27" s="104">
        <f t="shared" si="0"/>
        <v>-22190</v>
      </c>
      <c r="I27" s="104">
        <v>0</v>
      </c>
      <c r="J27" s="126" t="s">
        <v>607</v>
      </c>
    </row>
    <row r="28" spans="1:10" ht="14.65" customHeight="1" x14ac:dyDescent="0.3">
      <c r="A28" s="91"/>
      <c r="B28" s="77" t="s">
        <v>81</v>
      </c>
      <c r="C28" s="46" t="s">
        <v>28</v>
      </c>
      <c r="D28" s="102">
        <v>310000</v>
      </c>
      <c r="E28" s="103">
        <v>221842.6</v>
      </c>
      <c r="F28" s="102">
        <v>88157</v>
      </c>
      <c r="G28" s="103">
        <v>0</v>
      </c>
      <c r="H28" s="104">
        <f t="shared" si="0"/>
        <v>88157</v>
      </c>
      <c r="I28" s="159">
        <v>88157</v>
      </c>
      <c r="J28" s="46" t="s">
        <v>523</v>
      </c>
    </row>
    <row r="29" spans="1:10" ht="14.65" customHeight="1" x14ac:dyDescent="0.3">
      <c r="A29" s="91"/>
      <c r="B29" s="77" t="s">
        <v>82</v>
      </c>
      <c r="C29" s="46" t="s">
        <v>29</v>
      </c>
      <c r="D29" s="102">
        <v>600000</v>
      </c>
      <c r="E29" s="103">
        <v>432402.57</v>
      </c>
      <c r="F29" s="102">
        <v>372027</v>
      </c>
      <c r="G29" s="103">
        <v>204429.17</v>
      </c>
      <c r="H29" s="104">
        <f t="shared" si="0"/>
        <v>167597.82999999999</v>
      </c>
      <c r="I29" s="159">
        <v>372027</v>
      </c>
      <c r="J29" s="46" t="s">
        <v>608</v>
      </c>
    </row>
    <row r="30" spans="1:10" ht="14.65" customHeight="1" x14ac:dyDescent="0.3">
      <c r="A30" s="91"/>
      <c r="B30" s="77" t="s">
        <v>83</v>
      </c>
      <c r="C30" s="46" t="s">
        <v>30</v>
      </c>
      <c r="D30" s="102">
        <v>2560000</v>
      </c>
      <c r="E30" s="103">
        <v>205029.84</v>
      </c>
      <c r="F30" s="102">
        <v>2560000</v>
      </c>
      <c r="G30" s="103">
        <v>205029.84</v>
      </c>
      <c r="H30" s="104">
        <f t="shared" ref="H30:H61" si="1">SUM(F30-G30)</f>
        <v>2354970.16</v>
      </c>
      <c r="I30" s="159">
        <v>2560000</v>
      </c>
      <c r="J30" s="46" t="s">
        <v>593</v>
      </c>
    </row>
    <row r="31" spans="1:10" ht="14.65" customHeight="1" x14ac:dyDescent="0.3">
      <c r="A31" s="91"/>
      <c r="B31" s="77" t="s">
        <v>84</v>
      </c>
      <c r="C31" s="46" t="s">
        <v>31</v>
      </c>
      <c r="D31" s="102">
        <v>1600000</v>
      </c>
      <c r="E31" s="103">
        <v>783876.01</v>
      </c>
      <c r="F31" s="102">
        <v>1586320</v>
      </c>
      <c r="G31" s="103">
        <v>770196.05</v>
      </c>
      <c r="H31" s="104">
        <f t="shared" si="1"/>
        <v>816123.95</v>
      </c>
      <c r="I31" s="159">
        <v>1586320</v>
      </c>
      <c r="J31" s="46" t="s">
        <v>593</v>
      </c>
    </row>
    <row r="32" spans="1:10" ht="14.65" customHeight="1" x14ac:dyDescent="0.3">
      <c r="A32" s="91"/>
      <c r="B32" s="77" t="s">
        <v>85</v>
      </c>
      <c r="C32" s="46" t="s">
        <v>32</v>
      </c>
      <c r="D32" s="102">
        <v>205000</v>
      </c>
      <c r="E32" s="103">
        <v>252096.69</v>
      </c>
      <c r="F32" s="102">
        <v>18858</v>
      </c>
      <c r="G32" s="103">
        <v>65954.89</v>
      </c>
      <c r="H32" s="104">
        <f t="shared" si="1"/>
        <v>-47096.89</v>
      </c>
      <c r="I32" s="159">
        <v>18858</v>
      </c>
      <c r="J32" s="46" t="s">
        <v>523</v>
      </c>
    </row>
    <row r="33" spans="1:10" ht="14.65" customHeight="1" x14ac:dyDescent="0.3">
      <c r="A33" s="91"/>
      <c r="B33" s="77" t="s">
        <v>86</v>
      </c>
      <c r="C33" s="46" t="s">
        <v>33</v>
      </c>
      <c r="D33" s="102">
        <v>-535000</v>
      </c>
      <c r="E33" s="103">
        <v>-590620</v>
      </c>
      <c r="F33" s="102">
        <v>-535000</v>
      </c>
      <c r="G33" s="103">
        <v>-590620</v>
      </c>
      <c r="H33" s="104">
        <f t="shared" si="1"/>
        <v>55620</v>
      </c>
      <c r="I33" s="159">
        <v>-535000</v>
      </c>
      <c r="J33" s="46" t="s">
        <v>534</v>
      </c>
    </row>
    <row r="34" spans="1:10" ht="14.65" customHeight="1" x14ac:dyDescent="0.3">
      <c r="A34" s="91"/>
      <c r="B34" s="77" t="s">
        <v>87</v>
      </c>
      <c r="C34" s="46" t="s">
        <v>34</v>
      </c>
      <c r="D34" s="102">
        <v>0</v>
      </c>
      <c r="E34" s="103">
        <v>126409.96</v>
      </c>
      <c r="F34" s="102">
        <v>0</v>
      </c>
      <c r="G34" s="103">
        <v>126409.96</v>
      </c>
      <c r="H34" s="104">
        <f t="shared" si="1"/>
        <v>-126409.96</v>
      </c>
      <c r="I34" s="104"/>
      <c r="J34" s="46" t="s">
        <v>594</v>
      </c>
    </row>
    <row r="35" spans="1:10" ht="14.65" customHeight="1" x14ac:dyDescent="0.3">
      <c r="A35" s="91"/>
      <c r="B35" s="77" t="s">
        <v>88</v>
      </c>
      <c r="C35" s="46" t="s">
        <v>35</v>
      </c>
      <c r="D35" s="102">
        <v>512677</v>
      </c>
      <c r="E35" s="103">
        <v>547728.06999999995</v>
      </c>
      <c r="F35" s="102">
        <v>0</v>
      </c>
      <c r="G35" s="103">
        <v>35040</v>
      </c>
      <c r="H35" s="104">
        <f t="shared" si="1"/>
        <v>-35040</v>
      </c>
      <c r="I35" s="104"/>
      <c r="J35" s="121" t="s">
        <v>594</v>
      </c>
    </row>
    <row r="36" spans="1:10" ht="14.65" hidden="1" customHeight="1" x14ac:dyDescent="0.3">
      <c r="A36" s="91"/>
      <c r="B36" s="106" t="s">
        <v>89</v>
      </c>
      <c r="C36" s="46" t="s">
        <v>36</v>
      </c>
      <c r="D36" s="102">
        <v>-7900000</v>
      </c>
      <c r="E36" s="103">
        <v>0</v>
      </c>
      <c r="F36" s="102">
        <v>0</v>
      </c>
      <c r="G36" s="103">
        <v>0</v>
      </c>
      <c r="H36" s="104">
        <f t="shared" si="1"/>
        <v>0</v>
      </c>
      <c r="I36" s="104"/>
      <c r="J36" s="46"/>
    </row>
    <row r="37" spans="1:10" ht="14.65" customHeight="1" x14ac:dyDescent="0.3">
      <c r="A37" s="91"/>
      <c r="B37" s="106" t="s">
        <v>90</v>
      </c>
      <c r="C37" s="46" t="s">
        <v>37</v>
      </c>
      <c r="D37" s="102">
        <v>471260</v>
      </c>
      <c r="E37" s="103">
        <v>21200588.359999999</v>
      </c>
      <c r="F37" s="102">
        <v>0</v>
      </c>
      <c r="G37" s="103">
        <v>189189.83</v>
      </c>
      <c r="H37" s="104">
        <f t="shared" si="1"/>
        <v>-189189.83</v>
      </c>
      <c r="I37" s="104"/>
      <c r="J37" s="121" t="s">
        <v>594</v>
      </c>
    </row>
    <row r="38" spans="1:10" ht="14.65" hidden="1" customHeight="1" x14ac:dyDescent="0.3">
      <c r="A38" s="91"/>
      <c r="B38" s="106" t="s">
        <v>91</v>
      </c>
      <c r="C38" s="46" t="s">
        <v>38</v>
      </c>
      <c r="D38" s="102">
        <v>0</v>
      </c>
      <c r="E38" s="103">
        <v>187163.62</v>
      </c>
      <c r="F38" s="102">
        <v>0</v>
      </c>
      <c r="G38" s="103">
        <v>0</v>
      </c>
      <c r="H38" s="104">
        <f t="shared" si="1"/>
        <v>0</v>
      </c>
      <c r="I38" s="104"/>
      <c r="J38" s="46"/>
    </row>
    <row r="39" spans="1:10" ht="14.65" customHeight="1" x14ac:dyDescent="0.3">
      <c r="A39" s="91"/>
      <c r="B39" s="77" t="s">
        <v>92</v>
      </c>
      <c r="C39" s="46" t="s">
        <v>39</v>
      </c>
      <c r="D39" s="102">
        <v>180000</v>
      </c>
      <c r="E39" s="103">
        <v>1776391.63</v>
      </c>
      <c r="F39" s="102">
        <v>0</v>
      </c>
      <c r="G39" s="103">
        <v>1244449.26</v>
      </c>
      <c r="H39" s="104">
        <f t="shared" si="1"/>
        <v>-1244449.26</v>
      </c>
      <c r="I39" s="104"/>
      <c r="J39" s="121" t="s">
        <v>594</v>
      </c>
    </row>
    <row r="40" spans="1:10" ht="14.65" hidden="1" customHeight="1" x14ac:dyDescent="0.3">
      <c r="A40" s="91"/>
      <c r="B40" s="77" t="s">
        <v>93</v>
      </c>
      <c r="C40" s="46" t="s">
        <v>40</v>
      </c>
      <c r="D40" s="102">
        <v>0</v>
      </c>
      <c r="E40" s="103">
        <v>14443.5</v>
      </c>
      <c r="F40" s="102">
        <v>0</v>
      </c>
      <c r="G40" s="103">
        <v>0</v>
      </c>
      <c r="H40" s="104">
        <f t="shared" si="1"/>
        <v>0</v>
      </c>
      <c r="I40" s="104"/>
      <c r="J40" s="46"/>
    </row>
    <row r="41" spans="1:10" ht="14.65" hidden="1" customHeight="1" x14ac:dyDescent="0.3">
      <c r="A41" s="91"/>
      <c r="B41" s="106" t="s">
        <v>94</v>
      </c>
      <c r="C41" s="46" t="s">
        <v>41</v>
      </c>
      <c r="D41" s="102">
        <v>0</v>
      </c>
      <c r="E41" s="103">
        <v>24000</v>
      </c>
      <c r="F41" s="102">
        <v>0</v>
      </c>
      <c r="G41" s="103">
        <v>0</v>
      </c>
      <c r="H41" s="104">
        <f t="shared" si="1"/>
        <v>0</v>
      </c>
      <c r="I41" s="104"/>
      <c r="J41" s="46"/>
    </row>
    <row r="42" spans="1:10" ht="14.65" customHeight="1" x14ac:dyDescent="0.3">
      <c r="A42" s="91"/>
      <c r="B42" s="77" t="s">
        <v>95</v>
      </c>
      <c r="C42" s="46" t="s">
        <v>42</v>
      </c>
      <c r="D42" s="102">
        <v>109900</v>
      </c>
      <c r="E42" s="103">
        <v>60000</v>
      </c>
      <c r="F42" s="102">
        <v>109900</v>
      </c>
      <c r="G42" s="103">
        <v>60000</v>
      </c>
      <c r="H42" s="104">
        <f t="shared" si="1"/>
        <v>49900</v>
      </c>
      <c r="I42" s="159">
        <v>109900</v>
      </c>
      <c r="J42" s="46" t="s">
        <v>593</v>
      </c>
    </row>
    <row r="43" spans="1:10" ht="14.65" hidden="1" customHeight="1" x14ac:dyDescent="0.3">
      <c r="A43" s="91"/>
      <c r="B43" s="77" t="s">
        <v>96</v>
      </c>
      <c r="C43" s="46" t="s">
        <v>43</v>
      </c>
      <c r="D43" s="102">
        <v>0</v>
      </c>
      <c r="E43" s="103">
        <v>21952.68</v>
      </c>
      <c r="F43" s="102">
        <v>0</v>
      </c>
      <c r="G43" s="103">
        <v>0</v>
      </c>
      <c r="H43" s="104">
        <f t="shared" si="1"/>
        <v>0</v>
      </c>
      <c r="I43" s="104"/>
      <c r="J43" s="46"/>
    </row>
    <row r="44" spans="1:10" ht="14.65" customHeight="1" x14ac:dyDescent="0.3">
      <c r="A44" s="91"/>
      <c r="B44" s="77" t="s">
        <v>97</v>
      </c>
      <c r="C44" s="46" t="s">
        <v>44</v>
      </c>
      <c r="D44" s="102">
        <v>1634761</v>
      </c>
      <c r="E44" s="103">
        <v>1640048</v>
      </c>
      <c r="F44" s="102">
        <v>0</v>
      </c>
      <c r="G44" s="103">
        <v>5287</v>
      </c>
      <c r="H44" s="104">
        <f t="shared" si="1"/>
        <v>-5287</v>
      </c>
      <c r="I44" s="104"/>
      <c r="J44" s="121" t="s">
        <v>594</v>
      </c>
    </row>
    <row r="45" spans="1:10" ht="14.65" customHeight="1" x14ac:dyDescent="0.3">
      <c r="A45" s="91"/>
      <c r="B45" s="77" t="s">
        <v>98</v>
      </c>
      <c r="C45" s="46" t="s">
        <v>45</v>
      </c>
      <c r="D45" s="102">
        <v>15500</v>
      </c>
      <c r="E45" s="103">
        <v>1293137.49</v>
      </c>
      <c r="F45" s="102">
        <v>0</v>
      </c>
      <c r="G45" s="103">
        <v>285014.5</v>
      </c>
      <c r="H45" s="104">
        <f t="shared" si="1"/>
        <v>-285014.5</v>
      </c>
      <c r="I45" s="104"/>
      <c r="J45" s="121" t="s">
        <v>594</v>
      </c>
    </row>
    <row r="46" spans="1:10" ht="14.65" customHeight="1" x14ac:dyDescent="0.3">
      <c r="A46" s="91"/>
      <c r="B46" s="77" t="s">
        <v>99</v>
      </c>
      <c r="C46" s="46" t="s">
        <v>46</v>
      </c>
      <c r="D46" s="102">
        <v>0</v>
      </c>
      <c r="E46" s="103">
        <v>357000</v>
      </c>
      <c r="F46" s="102">
        <v>0</v>
      </c>
      <c r="G46" s="103">
        <v>37780</v>
      </c>
      <c r="H46" s="104">
        <f t="shared" si="1"/>
        <v>-37780</v>
      </c>
      <c r="I46" s="104"/>
      <c r="J46" s="121" t="s">
        <v>594</v>
      </c>
    </row>
    <row r="47" spans="1:10" ht="14.65" customHeight="1" x14ac:dyDescent="0.3">
      <c r="A47" s="91"/>
      <c r="B47" s="77" t="s">
        <v>100</v>
      </c>
      <c r="C47" s="46" t="s">
        <v>47</v>
      </c>
      <c r="D47" s="102">
        <v>0</v>
      </c>
      <c r="E47" s="103">
        <v>2250</v>
      </c>
      <c r="F47" s="102">
        <v>0</v>
      </c>
      <c r="G47" s="103">
        <v>2250</v>
      </c>
      <c r="H47" s="104">
        <f t="shared" si="1"/>
        <v>-2250</v>
      </c>
      <c r="I47" s="104"/>
      <c r="J47" s="121" t="s">
        <v>594</v>
      </c>
    </row>
    <row r="48" spans="1:10" ht="14.65" hidden="1" customHeight="1" x14ac:dyDescent="0.3">
      <c r="A48" s="91"/>
      <c r="B48" s="106" t="s">
        <v>101</v>
      </c>
      <c r="C48" s="46" t="s">
        <v>48</v>
      </c>
      <c r="D48" s="102">
        <v>0</v>
      </c>
      <c r="E48" s="103">
        <v>18433.41</v>
      </c>
      <c r="F48" s="102">
        <v>0</v>
      </c>
      <c r="G48" s="103">
        <v>0</v>
      </c>
      <c r="H48" s="104">
        <f t="shared" si="1"/>
        <v>0</v>
      </c>
      <c r="I48" s="104"/>
      <c r="J48" s="46"/>
    </row>
    <row r="49" spans="1:10" ht="14.65" customHeight="1" x14ac:dyDescent="0.3">
      <c r="A49" s="91"/>
      <c r="B49" s="77" t="s">
        <v>102</v>
      </c>
      <c r="C49" s="46" t="s">
        <v>49</v>
      </c>
      <c r="D49" s="102">
        <v>0</v>
      </c>
      <c r="E49" s="103">
        <v>113840.41</v>
      </c>
      <c r="F49" s="102">
        <v>0</v>
      </c>
      <c r="G49" s="103">
        <v>113840.41</v>
      </c>
      <c r="H49" s="104">
        <f t="shared" si="1"/>
        <v>-113840.41</v>
      </c>
      <c r="I49" s="104"/>
      <c r="J49" s="121" t="s">
        <v>594</v>
      </c>
    </row>
    <row r="50" spans="1:10" ht="14.65" customHeight="1" x14ac:dyDescent="0.3">
      <c r="A50" s="91"/>
      <c r="B50" s="77" t="s">
        <v>103</v>
      </c>
      <c r="C50" s="46" t="s">
        <v>50</v>
      </c>
      <c r="D50" s="102">
        <v>0</v>
      </c>
      <c r="E50" s="103">
        <v>4570</v>
      </c>
      <c r="F50" s="102">
        <v>0</v>
      </c>
      <c r="G50" s="103">
        <v>1050</v>
      </c>
      <c r="H50" s="104">
        <f t="shared" si="1"/>
        <v>-1050</v>
      </c>
      <c r="I50" s="104"/>
      <c r="J50" s="121" t="s">
        <v>594</v>
      </c>
    </row>
    <row r="51" spans="1:10" ht="14.65" hidden="1" customHeight="1" x14ac:dyDescent="0.3">
      <c r="A51" s="91"/>
      <c r="B51" s="106" t="s">
        <v>104</v>
      </c>
      <c r="C51" s="46" t="s">
        <v>51</v>
      </c>
      <c r="D51" s="102">
        <v>452458</v>
      </c>
      <c r="E51" s="103">
        <v>414938.28</v>
      </c>
      <c r="F51" s="102">
        <v>0</v>
      </c>
      <c r="G51" s="103">
        <v>0</v>
      </c>
      <c r="H51" s="104">
        <f t="shared" si="1"/>
        <v>0</v>
      </c>
      <c r="I51" s="104"/>
      <c r="J51" s="46"/>
    </row>
    <row r="52" spans="1:10" ht="14.65" hidden="1" customHeight="1" x14ac:dyDescent="0.3">
      <c r="A52" s="91"/>
      <c r="B52" s="77" t="s">
        <v>105</v>
      </c>
      <c r="C52" s="46" t="s">
        <v>52</v>
      </c>
      <c r="D52" s="102">
        <v>41835466</v>
      </c>
      <c r="E52" s="103">
        <v>41872985.759999998</v>
      </c>
      <c r="F52" s="102">
        <v>0</v>
      </c>
      <c r="G52" s="103">
        <v>0</v>
      </c>
      <c r="H52" s="104">
        <f t="shared" si="1"/>
        <v>0</v>
      </c>
      <c r="I52" s="104"/>
      <c r="J52" s="46"/>
    </row>
    <row r="53" spans="1:10" ht="14.65" customHeight="1" x14ac:dyDescent="0.3">
      <c r="A53" s="91"/>
      <c r="B53" s="106" t="s">
        <v>106</v>
      </c>
      <c r="C53" s="46" t="s">
        <v>53</v>
      </c>
      <c r="D53" s="102">
        <v>43441466</v>
      </c>
      <c r="E53" s="103">
        <v>34410621.07</v>
      </c>
      <c r="F53" s="102">
        <v>37113151</v>
      </c>
      <c r="G53" s="103">
        <v>28082306.359999999</v>
      </c>
      <c r="H53" s="104">
        <f t="shared" si="1"/>
        <v>9030844.6400000006</v>
      </c>
      <c r="I53" s="104">
        <v>37113151</v>
      </c>
      <c r="J53" s="121" t="s">
        <v>593</v>
      </c>
    </row>
    <row r="54" spans="1:10" ht="14.65" customHeight="1" x14ac:dyDescent="0.3">
      <c r="A54" s="91"/>
      <c r="B54" s="77" t="s">
        <v>107</v>
      </c>
      <c r="C54" s="46" t="s">
        <v>54</v>
      </c>
      <c r="D54" s="102">
        <v>3000000</v>
      </c>
      <c r="E54" s="103">
        <v>3000000</v>
      </c>
      <c r="F54" s="102">
        <v>549541</v>
      </c>
      <c r="G54" s="103">
        <v>549541</v>
      </c>
      <c r="H54" s="104">
        <f t="shared" si="1"/>
        <v>0</v>
      </c>
      <c r="I54" s="159">
        <v>549541</v>
      </c>
      <c r="J54" s="46" t="s">
        <v>523</v>
      </c>
    </row>
    <row r="55" spans="1:10" ht="14.65" customHeight="1" x14ac:dyDescent="0.3">
      <c r="A55" s="91"/>
      <c r="B55" s="77" t="s">
        <v>108</v>
      </c>
      <c r="C55" s="46" t="s">
        <v>55</v>
      </c>
      <c r="D55" s="102">
        <v>0</v>
      </c>
      <c r="E55" s="103">
        <v>8880</v>
      </c>
      <c r="F55" s="102">
        <v>-8880</v>
      </c>
      <c r="G55" s="103">
        <v>0</v>
      </c>
      <c r="H55" s="104">
        <f t="shared" si="1"/>
        <v>-8880</v>
      </c>
      <c r="I55" s="104"/>
      <c r="J55" s="46" t="s">
        <v>597</v>
      </c>
    </row>
    <row r="56" spans="1:10" ht="14.65" customHeight="1" x14ac:dyDescent="0.3">
      <c r="A56" s="91"/>
      <c r="B56" s="106" t="s">
        <v>109</v>
      </c>
      <c r="C56" s="46" t="s">
        <v>56</v>
      </c>
      <c r="D56" s="102">
        <v>30000000</v>
      </c>
      <c r="E56" s="103">
        <v>4308439.5</v>
      </c>
      <c r="F56" s="102">
        <v>0</v>
      </c>
      <c r="G56" s="103">
        <v>1335280</v>
      </c>
      <c r="H56" s="104">
        <f t="shared" si="1"/>
        <v>-1335280</v>
      </c>
      <c r="I56" s="104"/>
      <c r="J56" s="121" t="s">
        <v>594</v>
      </c>
    </row>
    <row r="57" spans="1:10" ht="14.65" customHeight="1" x14ac:dyDescent="0.3">
      <c r="A57" s="91"/>
      <c r="B57" s="106" t="s">
        <v>110</v>
      </c>
      <c r="C57" s="46" t="s">
        <v>519</v>
      </c>
      <c r="D57" s="102">
        <v>13279940</v>
      </c>
      <c r="E57" s="103">
        <v>0</v>
      </c>
      <c r="F57" s="102">
        <v>20113452</v>
      </c>
      <c r="G57" s="103">
        <v>0</v>
      </c>
      <c r="H57" s="104">
        <f t="shared" si="1"/>
        <v>20113452</v>
      </c>
      <c r="I57" s="104">
        <v>10000000</v>
      </c>
      <c r="J57" s="46" t="s">
        <v>598</v>
      </c>
    </row>
    <row r="58" spans="1:10" ht="14.65" customHeight="1" x14ac:dyDescent="0.3">
      <c r="A58" s="91"/>
      <c r="B58" s="106" t="s">
        <v>111</v>
      </c>
      <c r="C58" s="46" t="s">
        <v>57</v>
      </c>
      <c r="D58" s="102">
        <v>2200000</v>
      </c>
      <c r="E58" s="103">
        <v>1844884.87</v>
      </c>
      <c r="F58" s="102">
        <v>566887</v>
      </c>
      <c r="G58" s="103">
        <v>202365.24</v>
      </c>
      <c r="H58" s="104">
        <f t="shared" si="1"/>
        <v>364521.76</v>
      </c>
      <c r="I58" s="104">
        <v>566887</v>
      </c>
      <c r="J58" s="121" t="s">
        <v>593</v>
      </c>
    </row>
    <row r="59" spans="1:10" ht="14.65" customHeight="1" x14ac:dyDescent="0.3">
      <c r="A59" s="91"/>
      <c r="B59" s="77" t="s">
        <v>112</v>
      </c>
      <c r="C59" s="46" t="s">
        <v>58</v>
      </c>
      <c r="D59" s="102">
        <v>0</v>
      </c>
      <c r="E59" s="103">
        <v>29916.5</v>
      </c>
      <c r="F59" s="102">
        <v>0</v>
      </c>
      <c r="G59" s="103">
        <v>29916.5</v>
      </c>
      <c r="H59" s="104">
        <f t="shared" si="1"/>
        <v>-29916.5</v>
      </c>
      <c r="I59" s="104">
        <v>0</v>
      </c>
      <c r="J59" s="46" t="s">
        <v>609</v>
      </c>
    </row>
    <row r="60" spans="1:10" ht="25.9" customHeight="1" x14ac:dyDescent="0.35">
      <c r="A60" s="91"/>
      <c r="B60" s="106" t="s">
        <v>113</v>
      </c>
      <c r="C60" s="46" t="s">
        <v>59</v>
      </c>
      <c r="D60" s="102">
        <v>0</v>
      </c>
      <c r="E60" s="103">
        <v>-236021.53</v>
      </c>
      <c r="F60" s="102">
        <v>1171361</v>
      </c>
      <c r="G60" s="103">
        <v>935339.91</v>
      </c>
      <c r="H60" s="104">
        <f t="shared" si="1"/>
        <v>236021.08999999997</v>
      </c>
      <c r="I60" s="104">
        <v>0</v>
      </c>
      <c r="J60" s="123" t="s">
        <v>599</v>
      </c>
    </row>
    <row r="61" spans="1:10" ht="14.65" hidden="1" customHeight="1" x14ac:dyDescent="0.3">
      <c r="A61" s="91"/>
      <c r="B61" s="106" t="s">
        <v>114</v>
      </c>
      <c r="C61" s="46" t="s">
        <v>24</v>
      </c>
      <c r="D61" s="102">
        <v>-2200000</v>
      </c>
      <c r="E61" s="103">
        <v>0</v>
      </c>
      <c r="F61" s="102">
        <v>0</v>
      </c>
      <c r="G61" s="103">
        <v>0</v>
      </c>
      <c r="H61" s="104">
        <f t="shared" si="1"/>
        <v>0</v>
      </c>
      <c r="I61" s="104"/>
      <c r="J61" s="46"/>
    </row>
    <row r="62" spans="1:10" ht="14.65" customHeight="1" x14ac:dyDescent="0.3">
      <c r="A62" s="91"/>
      <c r="B62" s="46"/>
      <c r="C62" s="46"/>
      <c r="D62" s="119"/>
      <c r="E62" s="46"/>
      <c r="F62" s="119"/>
      <c r="G62" s="46"/>
      <c r="H62" s="120"/>
      <c r="I62" s="120"/>
      <c r="J62" s="46"/>
    </row>
    <row r="63" spans="1:10" ht="14.65" customHeight="1" x14ac:dyDescent="0.3">
      <c r="A63" s="91"/>
      <c r="B63" s="98"/>
      <c r="C63" s="98"/>
      <c r="D63" s="99"/>
      <c r="E63" s="98"/>
      <c r="F63" s="99"/>
      <c r="G63" s="98"/>
      <c r="H63" s="98"/>
      <c r="I63" s="100"/>
      <c r="J63" s="98"/>
    </row>
    <row r="64" spans="1:10" ht="14.65" customHeight="1" x14ac:dyDescent="0.3">
      <c r="A64" s="91"/>
      <c r="B64" s="22"/>
      <c r="C64" s="22" t="s">
        <v>514</v>
      </c>
      <c r="D64" s="113">
        <f t="shared" ref="D64:H64" si="2">SUM(D7:D63)</f>
        <v>142680091</v>
      </c>
      <c r="E64" s="114">
        <f t="shared" si="2"/>
        <v>129465711.89999998</v>
      </c>
      <c r="F64" s="113">
        <f t="shared" si="2"/>
        <v>65775181</v>
      </c>
      <c r="G64" s="114">
        <f t="shared" si="2"/>
        <v>34850073.509999998</v>
      </c>
      <c r="H64" s="114">
        <f t="shared" si="2"/>
        <v>30925107.490000002</v>
      </c>
      <c r="I64" s="113">
        <f>SUM(I7:I63)</f>
        <v>53400746.399999999</v>
      </c>
      <c r="J64" s="22"/>
    </row>
    <row r="65" spans="1:1" ht="14.65" customHeight="1" x14ac:dyDescent="0.3">
      <c r="A65" s="91"/>
    </row>
    <row r="66" spans="1:1" ht="14.65" customHeight="1" x14ac:dyDescent="0.3">
      <c r="A66" s="116"/>
    </row>
    <row r="67" spans="1:1" ht="14.65" customHeight="1" x14ac:dyDescent="0.3">
      <c r="A67" s="116"/>
    </row>
    <row r="68" spans="1:1" ht="14.65" customHeight="1" x14ac:dyDescent="0.3">
      <c r="A68" s="116"/>
    </row>
    <row r="69" spans="1:1" ht="14.65" customHeight="1" x14ac:dyDescent="0.3">
      <c r="A69" s="116"/>
    </row>
    <row r="70" spans="1:1" ht="14.65" customHeight="1" x14ac:dyDescent="0.3">
      <c r="A70" s="116"/>
    </row>
    <row r="71" spans="1:1" ht="14.65" customHeight="1" x14ac:dyDescent="0.3">
      <c r="A71" s="116"/>
    </row>
    <row r="72" spans="1:1" ht="14.65" customHeight="1" x14ac:dyDescent="0.3">
      <c r="A72" s="116"/>
    </row>
    <row r="73" spans="1:1" ht="14.65" customHeight="1" x14ac:dyDescent="0.3">
      <c r="A73" s="116"/>
    </row>
    <row r="74" spans="1:1" ht="14.65" customHeight="1" x14ac:dyDescent="0.3">
      <c r="A74" s="116"/>
    </row>
    <row r="75" spans="1:1" ht="14.65" customHeight="1" x14ac:dyDescent="0.3">
      <c r="A75" s="116"/>
    </row>
    <row r="76" spans="1:1" ht="14.65" customHeight="1" x14ac:dyDescent="0.3">
      <c r="A76" s="116"/>
    </row>
    <row r="77" spans="1:1" ht="14.65" customHeight="1" x14ac:dyDescent="0.3">
      <c r="A77" s="116"/>
    </row>
    <row r="78" spans="1:1" ht="14.65" customHeight="1" x14ac:dyDescent="0.3">
      <c r="A78" s="116"/>
    </row>
    <row r="79" spans="1:1" ht="14.65" customHeight="1" x14ac:dyDescent="0.3">
      <c r="A79" s="116"/>
    </row>
    <row r="80" spans="1:1" ht="14.65" customHeight="1" x14ac:dyDescent="0.3">
      <c r="A80" s="116"/>
    </row>
    <row r="81" spans="1:1" ht="14.65" customHeight="1" x14ac:dyDescent="0.3">
      <c r="A81" s="116"/>
    </row>
    <row r="82" spans="1:1" ht="14.65" customHeight="1" x14ac:dyDescent="0.3">
      <c r="A82" s="116"/>
    </row>
    <row r="83" spans="1:1" ht="14.65" customHeight="1" x14ac:dyDescent="0.3">
      <c r="A83" s="116"/>
    </row>
    <row r="84" spans="1:1" ht="14.65" customHeight="1" x14ac:dyDescent="0.3">
      <c r="A84" s="116"/>
    </row>
    <row r="85" spans="1:1" ht="14.65" customHeight="1" x14ac:dyDescent="0.3">
      <c r="A85" s="116"/>
    </row>
    <row r="86" spans="1:1" ht="14.65" customHeight="1" x14ac:dyDescent="0.3">
      <c r="A86" s="116"/>
    </row>
    <row r="87" spans="1:1" ht="14.65" customHeight="1" x14ac:dyDescent="0.3">
      <c r="A87" s="116"/>
    </row>
    <row r="88" spans="1:1" ht="14.65" customHeight="1" x14ac:dyDescent="0.3">
      <c r="A88" s="116"/>
    </row>
    <row r="89" spans="1:1" ht="14.65" customHeight="1" x14ac:dyDescent="0.3">
      <c r="A89" s="116"/>
    </row>
    <row r="90" spans="1:1" ht="14.65" customHeight="1" x14ac:dyDescent="0.3">
      <c r="A90" s="116"/>
    </row>
    <row r="91" spans="1:1" ht="14.65" customHeight="1" x14ac:dyDescent="0.3">
      <c r="A91" s="116"/>
    </row>
    <row r="92" spans="1:1" ht="14.65" customHeight="1" x14ac:dyDescent="0.3">
      <c r="A92" s="116"/>
    </row>
    <row r="93" spans="1:1" ht="14.65" customHeight="1" x14ac:dyDescent="0.3">
      <c r="A93" s="116"/>
    </row>
    <row r="94" spans="1:1" ht="14.65" customHeight="1" x14ac:dyDescent="0.3">
      <c r="A94" s="116"/>
    </row>
    <row r="95" spans="1:1" ht="14.65" customHeight="1" x14ac:dyDescent="0.3">
      <c r="A95" s="116"/>
    </row>
    <row r="96" spans="1:1" ht="14.65" customHeight="1" x14ac:dyDescent="0.3">
      <c r="A96" s="116"/>
    </row>
    <row r="97" spans="1:1" ht="14.65" customHeight="1" x14ac:dyDescent="0.3">
      <c r="A97" s="116"/>
    </row>
    <row r="98" spans="1:1" ht="14.65" customHeight="1" x14ac:dyDescent="0.3">
      <c r="A98" s="116"/>
    </row>
    <row r="99" spans="1:1" ht="14.65" customHeight="1" x14ac:dyDescent="0.3">
      <c r="A99" s="116"/>
    </row>
    <row r="100" spans="1:1" ht="14.65" customHeight="1" x14ac:dyDescent="0.3">
      <c r="A100" s="116"/>
    </row>
    <row r="101" spans="1:1" ht="14.65" customHeight="1" x14ac:dyDescent="0.3">
      <c r="A101" s="116"/>
    </row>
    <row r="102" spans="1:1" ht="14.65" customHeight="1" x14ac:dyDescent="0.3">
      <c r="A102" s="116"/>
    </row>
    <row r="103" spans="1:1" ht="14.65" customHeight="1" x14ac:dyDescent="0.3">
      <c r="A103" s="116"/>
    </row>
    <row r="104" spans="1:1" ht="14.65" customHeight="1" x14ac:dyDescent="0.3">
      <c r="A104" s="116"/>
    </row>
    <row r="105" spans="1:1" ht="14.65" customHeight="1" x14ac:dyDescent="0.3">
      <c r="A105" s="116"/>
    </row>
    <row r="106" spans="1:1" ht="14.65" customHeight="1" x14ac:dyDescent="0.3">
      <c r="A106" s="116"/>
    </row>
    <row r="107" spans="1:1" ht="14.65" customHeight="1" x14ac:dyDescent="0.3">
      <c r="A107" s="116"/>
    </row>
    <row r="108" spans="1:1" ht="14.65" customHeight="1" x14ac:dyDescent="0.3">
      <c r="A108" s="116"/>
    </row>
    <row r="109" spans="1:1" ht="14.65" customHeight="1" x14ac:dyDescent="0.3">
      <c r="A109" s="116"/>
    </row>
    <row r="110" spans="1:1" ht="14.65" customHeight="1" x14ac:dyDescent="0.3">
      <c r="A110" s="116"/>
    </row>
    <row r="111" spans="1:1" ht="14.65" customHeight="1" x14ac:dyDescent="0.3">
      <c r="A111" s="116"/>
    </row>
    <row r="112" spans="1:1" ht="14.65" customHeight="1" x14ac:dyDescent="0.3">
      <c r="A112" s="116"/>
    </row>
    <row r="113" spans="1:1" ht="14.65" customHeight="1" x14ac:dyDescent="0.3">
      <c r="A113" s="116"/>
    </row>
    <row r="114" spans="1:1" ht="14.65" customHeight="1" x14ac:dyDescent="0.3">
      <c r="A114" s="116"/>
    </row>
    <row r="115" spans="1:1" ht="14.65" customHeight="1" x14ac:dyDescent="0.3">
      <c r="A115" s="116"/>
    </row>
    <row r="116" spans="1:1" ht="14.65" customHeight="1" x14ac:dyDescent="0.3">
      <c r="A116" s="116"/>
    </row>
    <row r="117" spans="1:1" ht="14.65" customHeight="1" x14ac:dyDescent="0.3">
      <c r="A117" s="116"/>
    </row>
    <row r="118" spans="1:1" ht="14.65" customHeight="1" x14ac:dyDescent="0.3">
      <c r="A118" s="116"/>
    </row>
    <row r="119" spans="1:1" ht="14.65" customHeight="1" x14ac:dyDescent="0.3">
      <c r="A119" s="116"/>
    </row>
    <row r="120" spans="1:1" ht="14.65" customHeight="1" x14ac:dyDescent="0.3">
      <c r="A120" s="116"/>
    </row>
    <row r="121" spans="1:1" ht="14.65" customHeight="1" x14ac:dyDescent="0.3">
      <c r="A121" s="116"/>
    </row>
    <row r="122" spans="1:1" ht="14.65" customHeight="1" x14ac:dyDescent="0.3">
      <c r="A122" s="116"/>
    </row>
    <row r="123" spans="1:1" ht="14.65" customHeight="1" x14ac:dyDescent="0.3">
      <c r="A123" s="116"/>
    </row>
    <row r="124" spans="1:1" ht="14.65" customHeight="1" x14ac:dyDescent="0.3">
      <c r="A124" s="116"/>
    </row>
    <row r="125" spans="1:1" ht="14.65" customHeight="1" x14ac:dyDescent="0.3">
      <c r="A125" s="116"/>
    </row>
    <row r="126" spans="1:1" ht="14.65" customHeight="1" x14ac:dyDescent="0.3">
      <c r="A126" s="116"/>
    </row>
    <row r="127" spans="1:1" ht="14.65" customHeight="1" x14ac:dyDescent="0.3">
      <c r="A127" s="116"/>
    </row>
    <row r="128" spans="1:1" ht="14.65" customHeight="1" x14ac:dyDescent="0.3">
      <c r="A128" s="116"/>
    </row>
    <row r="129" spans="1:1" ht="14.65" customHeight="1" x14ac:dyDescent="0.3">
      <c r="A129" s="116"/>
    </row>
    <row r="130" spans="1:1" ht="14.65" customHeight="1" x14ac:dyDescent="0.3">
      <c r="A130" s="116"/>
    </row>
    <row r="131" spans="1:1" ht="14.65" customHeight="1" x14ac:dyDescent="0.3">
      <c r="A131" s="116"/>
    </row>
    <row r="132" spans="1:1" ht="14.65" customHeight="1" x14ac:dyDescent="0.3">
      <c r="A132" s="116"/>
    </row>
    <row r="133" spans="1:1" ht="14.65" customHeight="1" x14ac:dyDescent="0.3">
      <c r="A133" s="116"/>
    </row>
    <row r="134" spans="1:1" ht="14.65" customHeight="1" x14ac:dyDescent="0.3">
      <c r="A134" s="116"/>
    </row>
    <row r="135" spans="1:1" ht="14.65" customHeight="1" x14ac:dyDescent="0.3">
      <c r="A135" s="116"/>
    </row>
    <row r="136" spans="1:1" ht="14.65" customHeight="1" x14ac:dyDescent="0.3">
      <c r="A136" s="116"/>
    </row>
    <row r="137" spans="1:1" ht="14.65" customHeight="1" x14ac:dyDescent="0.3">
      <c r="A137" s="116"/>
    </row>
    <row r="138" spans="1:1" ht="14.65" customHeight="1" x14ac:dyDescent="0.3">
      <c r="A138" s="116"/>
    </row>
    <row r="139" spans="1:1" ht="14.65" customHeight="1" x14ac:dyDescent="0.3">
      <c r="A139" s="116"/>
    </row>
    <row r="140" spans="1:1" ht="14.65" customHeight="1" x14ac:dyDescent="0.3">
      <c r="A140" s="116"/>
    </row>
    <row r="141" spans="1:1" ht="14.65" customHeight="1" x14ac:dyDescent="0.3">
      <c r="A141" s="116"/>
    </row>
    <row r="142" spans="1:1" ht="14.65" customHeight="1" x14ac:dyDescent="0.3">
      <c r="A142" s="116"/>
    </row>
    <row r="143" spans="1:1" ht="14.65" customHeight="1" x14ac:dyDescent="0.3">
      <c r="A143" s="116"/>
    </row>
    <row r="144" spans="1:1" ht="14.65" customHeight="1" x14ac:dyDescent="0.3">
      <c r="A144" s="116"/>
    </row>
    <row r="145" spans="1:1" ht="14.65" customHeight="1" x14ac:dyDescent="0.3">
      <c r="A145" s="116"/>
    </row>
    <row r="146" spans="1:1" ht="14.65" customHeight="1" x14ac:dyDescent="0.3">
      <c r="A146" s="116"/>
    </row>
    <row r="147" spans="1:1" ht="14.65" customHeight="1" x14ac:dyDescent="0.3">
      <c r="A147" s="116"/>
    </row>
    <row r="148" spans="1:1" ht="14.65" customHeight="1" x14ac:dyDescent="0.3">
      <c r="A148" s="116"/>
    </row>
    <row r="149" spans="1:1" ht="14.65" customHeight="1" x14ac:dyDescent="0.3">
      <c r="A149" s="116"/>
    </row>
    <row r="150" spans="1:1" ht="14.65" customHeight="1" x14ac:dyDescent="0.3">
      <c r="A150" s="116"/>
    </row>
    <row r="151" spans="1:1" ht="14.65" customHeight="1" x14ac:dyDescent="0.3">
      <c r="A151" s="116"/>
    </row>
    <row r="152" spans="1:1" ht="14.65" customHeight="1" x14ac:dyDescent="0.3">
      <c r="A152" s="116"/>
    </row>
    <row r="153" spans="1:1" ht="14.65" customHeight="1" x14ac:dyDescent="0.3">
      <c r="A153" s="116"/>
    </row>
    <row r="154" spans="1:1" ht="14.65" customHeight="1" x14ac:dyDescent="0.3">
      <c r="A154" s="117"/>
    </row>
    <row r="155" spans="1:1" ht="14.65" customHeight="1" x14ac:dyDescent="0.3"/>
    <row r="156" spans="1:1" ht="14.65" customHeight="1" x14ac:dyDescent="0.3"/>
    <row r="157" spans="1:1" ht="14.65" customHeight="1" x14ac:dyDescent="0.3"/>
    <row r="158" spans="1:1" ht="14.65" customHeight="1" x14ac:dyDescent="0.3"/>
    <row r="159" spans="1:1" ht="14.65" customHeight="1" x14ac:dyDescent="0.3"/>
  </sheetData>
  <pageMargins left="0" right="0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B1" workbookViewId="0">
      <selection activeCell="K46" sqref="K1:K1048576"/>
    </sheetView>
  </sheetViews>
  <sheetFormatPr defaultColWidth="8.7265625" defaultRowHeight="13" x14ac:dyDescent="0.3"/>
  <cols>
    <col min="1" max="1" width="0" style="85" hidden="1" customWidth="1"/>
    <col min="2" max="2" width="6.7265625" style="85" customWidth="1"/>
    <col min="3" max="3" width="45.26953125" style="85" customWidth="1"/>
    <col min="4" max="4" width="12.1796875" style="85" customWidth="1"/>
    <col min="5" max="5" width="11.7265625" style="85" customWidth="1"/>
    <col min="6" max="6" width="11.26953125" style="85" customWidth="1"/>
    <col min="7" max="7" width="10.453125" style="85" customWidth="1"/>
    <col min="8" max="8" width="11.26953125" style="85" customWidth="1"/>
    <col min="9" max="9" width="12.26953125" style="85" customWidth="1"/>
    <col min="10" max="10" width="39.26953125" style="85" customWidth="1"/>
    <col min="11" max="11" width="0" style="85" hidden="1" customWidth="1"/>
    <col min="12" max="16384" width="8.7265625" style="85"/>
  </cols>
  <sheetData>
    <row r="1" spans="1:11" x14ac:dyDescent="0.3">
      <c r="B1" s="85" t="s">
        <v>509</v>
      </c>
    </row>
    <row r="3" spans="1:11" x14ac:dyDescent="0.3">
      <c r="A3" s="86" t="s">
        <v>0</v>
      </c>
      <c r="B3" s="24"/>
      <c r="C3" s="87" t="s">
        <v>115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1" x14ac:dyDescent="0.3">
      <c r="A4" s="91"/>
      <c r="B4" s="92"/>
      <c r="C4" s="93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1" ht="13.9" x14ac:dyDescent="0.3">
      <c r="A5" s="91"/>
      <c r="B5" s="92"/>
      <c r="C5" s="93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1" ht="14.65" customHeight="1" x14ac:dyDescent="0.3">
      <c r="A6" s="86"/>
      <c r="B6" s="98"/>
      <c r="C6" s="98"/>
      <c r="D6" s="99"/>
      <c r="E6" s="98"/>
      <c r="F6" s="99"/>
      <c r="G6" s="98"/>
      <c r="H6" s="100"/>
      <c r="I6" s="86"/>
      <c r="J6" s="98"/>
    </row>
    <row r="7" spans="1:11" ht="14.65" customHeight="1" x14ac:dyDescent="0.3">
      <c r="A7" s="91"/>
      <c r="B7" s="101" t="s">
        <v>116</v>
      </c>
      <c r="C7" s="46" t="s">
        <v>117</v>
      </c>
      <c r="D7" s="102">
        <v>350000</v>
      </c>
      <c r="E7" s="103">
        <v>0</v>
      </c>
      <c r="F7" s="102">
        <v>350000</v>
      </c>
      <c r="G7" s="103">
        <v>0</v>
      </c>
      <c r="H7" s="104">
        <f>SUM(F7-G7)</f>
        <v>350000</v>
      </c>
      <c r="I7" s="159">
        <v>350000</v>
      </c>
      <c r="J7" s="46" t="s">
        <v>723</v>
      </c>
      <c r="K7" s="105">
        <v>501</v>
      </c>
    </row>
    <row r="8" spans="1:11" ht="18" customHeight="1" x14ac:dyDescent="0.3">
      <c r="A8" s="91"/>
      <c r="B8" s="106" t="s">
        <v>118</v>
      </c>
      <c r="C8" s="46" t="s">
        <v>119</v>
      </c>
      <c r="D8" s="102">
        <v>2000232</v>
      </c>
      <c r="E8" s="103">
        <v>-1082476.22</v>
      </c>
      <c r="F8" s="102">
        <v>-172270</v>
      </c>
      <c r="G8" s="103">
        <v>-251745</v>
      </c>
      <c r="H8" s="104">
        <f t="shared" ref="H8:H41" si="0">SUM(F8-G8)</f>
        <v>79475</v>
      </c>
      <c r="I8" s="159">
        <v>-172270</v>
      </c>
      <c r="J8" s="121" t="s">
        <v>579</v>
      </c>
      <c r="K8" s="107">
        <v>504</v>
      </c>
    </row>
    <row r="9" spans="1:11" ht="16.899999999999999" customHeight="1" x14ac:dyDescent="0.3">
      <c r="A9" s="91"/>
      <c r="B9" s="106" t="s">
        <v>120</v>
      </c>
      <c r="C9" s="84" t="s">
        <v>121</v>
      </c>
      <c r="D9" s="102">
        <v>7706000</v>
      </c>
      <c r="E9" s="103">
        <v>7796969.4900000002</v>
      </c>
      <c r="F9" s="102">
        <v>-61545</v>
      </c>
      <c r="G9" s="103">
        <v>29424.19</v>
      </c>
      <c r="H9" s="104">
        <f t="shared" si="0"/>
        <v>-90969.19</v>
      </c>
      <c r="I9" s="159">
        <v>-61545</v>
      </c>
      <c r="J9" s="121" t="s">
        <v>579</v>
      </c>
      <c r="K9" s="107">
        <v>504</v>
      </c>
    </row>
    <row r="10" spans="1:11" ht="14.65" customHeight="1" x14ac:dyDescent="0.3">
      <c r="A10" s="91"/>
      <c r="B10" s="106" t="s">
        <v>122</v>
      </c>
      <c r="C10" s="84" t="s">
        <v>123</v>
      </c>
      <c r="D10" s="102">
        <v>548250</v>
      </c>
      <c r="E10" s="103">
        <v>462001.4</v>
      </c>
      <c r="F10" s="102">
        <v>86248</v>
      </c>
      <c r="G10" s="103">
        <v>0</v>
      </c>
      <c r="H10" s="104">
        <f t="shared" si="0"/>
        <v>86248</v>
      </c>
      <c r="I10" s="159">
        <v>86248</v>
      </c>
      <c r="J10" s="121" t="s">
        <v>580</v>
      </c>
      <c r="K10" s="107">
        <v>504</v>
      </c>
    </row>
    <row r="11" spans="1:11" ht="14.65" customHeight="1" x14ac:dyDescent="0.3">
      <c r="A11" s="91"/>
      <c r="B11" s="106" t="s">
        <v>124</v>
      </c>
      <c r="C11" s="84" t="s">
        <v>125</v>
      </c>
      <c r="D11" s="102">
        <v>2500000</v>
      </c>
      <c r="E11" s="103">
        <v>3350633.12</v>
      </c>
      <c r="F11" s="102">
        <v>-229148</v>
      </c>
      <c r="G11" s="103">
        <v>621483.26</v>
      </c>
      <c r="H11" s="104">
        <f t="shared" si="0"/>
        <v>-850631.26</v>
      </c>
      <c r="I11" s="159">
        <v>-229148</v>
      </c>
      <c r="J11" s="121" t="s">
        <v>579</v>
      </c>
      <c r="K11" s="107">
        <v>504</v>
      </c>
    </row>
    <row r="12" spans="1:11" ht="14.65" customHeight="1" x14ac:dyDescent="0.3">
      <c r="A12" s="91"/>
      <c r="B12" s="106" t="s">
        <v>126</v>
      </c>
      <c r="C12" s="84" t="s">
        <v>127</v>
      </c>
      <c r="D12" s="102">
        <v>500000</v>
      </c>
      <c r="E12" s="103">
        <v>485481</v>
      </c>
      <c r="F12" s="102">
        <v>14519</v>
      </c>
      <c r="G12" s="103">
        <v>0</v>
      </c>
      <c r="H12" s="104">
        <f t="shared" si="0"/>
        <v>14519</v>
      </c>
      <c r="I12" s="159">
        <v>14519</v>
      </c>
      <c r="J12" s="121" t="s">
        <v>581</v>
      </c>
      <c r="K12" s="107">
        <v>504</v>
      </c>
    </row>
    <row r="13" spans="1:11" ht="14.65" customHeight="1" x14ac:dyDescent="0.3">
      <c r="A13" s="91"/>
      <c r="B13" s="106" t="s">
        <v>128</v>
      </c>
      <c r="C13" s="84" t="s">
        <v>129</v>
      </c>
      <c r="D13" s="102">
        <v>875000</v>
      </c>
      <c r="E13" s="103">
        <v>575288.01</v>
      </c>
      <c r="F13" s="102">
        <v>0</v>
      </c>
      <c r="G13" s="103">
        <v>0</v>
      </c>
      <c r="H13" s="104">
        <f t="shared" si="0"/>
        <v>0</v>
      </c>
      <c r="I13" s="159">
        <v>0</v>
      </c>
      <c r="J13" s="121" t="s">
        <v>523</v>
      </c>
      <c r="K13" s="107">
        <v>504</v>
      </c>
    </row>
    <row r="14" spans="1:11" ht="14.65" customHeight="1" x14ac:dyDescent="0.3">
      <c r="A14" s="91"/>
      <c r="B14" s="77" t="s">
        <v>130</v>
      </c>
      <c r="C14" s="84" t="s">
        <v>131</v>
      </c>
      <c r="D14" s="102">
        <v>0</v>
      </c>
      <c r="E14" s="103">
        <v>174241.77</v>
      </c>
      <c r="F14" s="102">
        <v>306461</v>
      </c>
      <c r="G14" s="103">
        <v>180990.91</v>
      </c>
      <c r="H14" s="104">
        <f t="shared" si="0"/>
        <v>125470.09</v>
      </c>
      <c r="I14" s="159">
        <v>306461</v>
      </c>
      <c r="J14" s="121" t="s">
        <v>581</v>
      </c>
      <c r="K14" s="107">
        <v>504</v>
      </c>
    </row>
    <row r="15" spans="1:11" ht="14.65" customHeight="1" x14ac:dyDescent="0.3">
      <c r="A15" s="91"/>
      <c r="B15" s="77" t="s">
        <v>132</v>
      </c>
      <c r="C15" s="84" t="s">
        <v>133</v>
      </c>
      <c r="D15" s="102">
        <v>1900000</v>
      </c>
      <c r="E15" s="103">
        <v>734126.29</v>
      </c>
      <c r="F15" s="102">
        <v>1900000</v>
      </c>
      <c r="G15" s="103">
        <v>734126.29</v>
      </c>
      <c r="H15" s="104">
        <f t="shared" si="0"/>
        <v>1165873.71</v>
      </c>
      <c r="I15" s="159">
        <v>1900000</v>
      </c>
      <c r="J15" s="121" t="s">
        <v>582</v>
      </c>
      <c r="K15" s="107">
        <v>504</v>
      </c>
    </row>
    <row r="16" spans="1:11" ht="14.65" customHeight="1" x14ac:dyDescent="0.3">
      <c r="A16" s="91"/>
      <c r="B16" s="77" t="s">
        <v>134</v>
      </c>
      <c r="C16" s="84" t="s">
        <v>135</v>
      </c>
      <c r="D16" s="102">
        <v>500000</v>
      </c>
      <c r="E16" s="103">
        <v>369732.58</v>
      </c>
      <c r="F16" s="102">
        <v>500000</v>
      </c>
      <c r="G16" s="103">
        <v>369732.58</v>
      </c>
      <c r="H16" s="104">
        <f t="shared" si="0"/>
        <v>130267.41999999998</v>
      </c>
      <c r="I16" s="159">
        <v>500000</v>
      </c>
      <c r="J16" s="121" t="s">
        <v>583</v>
      </c>
      <c r="K16" s="107">
        <v>504</v>
      </c>
    </row>
    <row r="17" spans="1:11" ht="14.65" customHeight="1" x14ac:dyDescent="0.3">
      <c r="A17" s="91"/>
      <c r="B17" s="77" t="s">
        <v>136</v>
      </c>
      <c r="C17" s="46" t="s">
        <v>137</v>
      </c>
      <c r="D17" s="102">
        <v>0</v>
      </c>
      <c r="E17" s="103">
        <v>1600</v>
      </c>
      <c r="F17" s="102">
        <v>0</v>
      </c>
      <c r="G17" s="103">
        <v>1600</v>
      </c>
      <c r="H17" s="104">
        <f t="shared" si="0"/>
        <v>-1600</v>
      </c>
      <c r="I17" s="159">
        <v>0</v>
      </c>
      <c r="J17" s="121" t="s">
        <v>583</v>
      </c>
      <c r="K17" s="107">
        <v>504</v>
      </c>
    </row>
    <row r="18" spans="1:11" ht="14.65" customHeight="1" x14ac:dyDescent="0.3">
      <c r="A18" s="91"/>
      <c r="B18" s="77" t="s">
        <v>138</v>
      </c>
      <c r="C18" s="84" t="s">
        <v>139</v>
      </c>
      <c r="D18" s="102">
        <v>4700000</v>
      </c>
      <c r="E18" s="103">
        <v>314873.28999999998</v>
      </c>
      <c r="F18" s="102">
        <v>4700000</v>
      </c>
      <c r="G18" s="103">
        <v>314873.28999999998</v>
      </c>
      <c r="H18" s="104">
        <f t="shared" si="0"/>
        <v>4385126.71</v>
      </c>
      <c r="I18" s="159">
        <v>4700000</v>
      </c>
      <c r="J18" s="121" t="s">
        <v>584</v>
      </c>
      <c r="K18" s="107">
        <v>504</v>
      </c>
    </row>
    <row r="19" spans="1:11" ht="14.65" customHeight="1" x14ac:dyDescent="0.3">
      <c r="A19" s="91"/>
      <c r="B19" s="77" t="s">
        <v>140</v>
      </c>
      <c r="C19" s="84" t="s">
        <v>141</v>
      </c>
      <c r="D19" s="102">
        <v>0</v>
      </c>
      <c r="E19" s="103">
        <v>0</v>
      </c>
      <c r="F19" s="102">
        <v>75000</v>
      </c>
      <c r="G19" s="103">
        <v>0</v>
      </c>
      <c r="H19" s="104">
        <f t="shared" si="0"/>
        <v>75000</v>
      </c>
      <c r="I19" s="159">
        <v>75000</v>
      </c>
      <c r="J19" s="121" t="s">
        <v>583</v>
      </c>
      <c r="K19" s="107">
        <v>504</v>
      </c>
    </row>
    <row r="20" spans="1:11" ht="14.65" customHeight="1" x14ac:dyDescent="0.3">
      <c r="A20" s="91"/>
      <c r="B20" s="77" t="s">
        <v>142</v>
      </c>
      <c r="C20" s="84" t="s">
        <v>143</v>
      </c>
      <c r="D20" s="102">
        <v>2250000</v>
      </c>
      <c r="E20" s="103">
        <v>3153275.18</v>
      </c>
      <c r="F20" s="102">
        <v>94303</v>
      </c>
      <c r="G20" s="103">
        <v>997578.2</v>
      </c>
      <c r="H20" s="104">
        <f t="shared" si="0"/>
        <v>-903275.2</v>
      </c>
      <c r="I20" s="159">
        <v>997000</v>
      </c>
      <c r="J20" s="121" t="s">
        <v>630</v>
      </c>
      <c r="K20" s="85">
        <v>502</v>
      </c>
    </row>
    <row r="21" spans="1:11" ht="28.15" customHeight="1" x14ac:dyDescent="0.3">
      <c r="A21" s="91"/>
      <c r="B21" s="77" t="s">
        <v>144</v>
      </c>
      <c r="C21" s="84" t="s">
        <v>145</v>
      </c>
      <c r="D21" s="102">
        <v>100000</v>
      </c>
      <c r="E21" s="103">
        <v>0</v>
      </c>
      <c r="F21" s="102">
        <v>100000</v>
      </c>
      <c r="G21" s="103">
        <v>0</v>
      </c>
      <c r="H21" s="104">
        <f t="shared" si="0"/>
        <v>100000</v>
      </c>
      <c r="I21" s="159">
        <v>100000</v>
      </c>
      <c r="J21" s="157" t="s">
        <v>578</v>
      </c>
      <c r="K21" s="105">
        <v>501</v>
      </c>
    </row>
    <row r="22" spans="1:11" ht="14.65" customHeight="1" x14ac:dyDescent="0.3">
      <c r="A22" s="91"/>
      <c r="B22" s="77" t="s">
        <v>146</v>
      </c>
      <c r="C22" s="84" t="s">
        <v>147</v>
      </c>
      <c r="D22" s="102">
        <v>300000</v>
      </c>
      <c r="E22" s="103">
        <v>0</v>
      </c>
      <c r="F22" s="102">
        <v>300000</v>
      </c>
      <c r="G22" s="103">
        <v>0</v>
      </c>
      <c r="H22" s="104">
        <f t="shared" si="0"/>
        <v>300000</v>
      </c>
      <c r="I22" s="159">
        <v>300000</v>
      </c>
      <c r="J22" s="121" t="s">
        <v>585</v>
      </c>
      <c r="K22" s="107">
        <v>504</v>
      </c>
    </row>
    <row r="23" spans="1:11" ht="14.65" customHeight="1" x14ac:dyDescent="0.3">
      <c r="A23" s="91"/>
      <c r="B23" s="77" t="s">
        <v>148</v>
      </c>
      <c r="C23" s="84" t="s">
        <v>149</v>
      </c>
      <c r="D23" s="102">
        <v>1560000</v>
      </c>
      <c r="E23" s="103">
        <v>0</v>
      </c>
      <c r="F23" s="102">
        <v>1560000</v>
      </c>
      <c r="G23" s="103">
        <v>0</v>
      </c>
      <c r="H23" s="104">
        <f t="shared" si="0"/>
        <v>1560000</v>
      </c>
      <c r="I23" s="159">
        <v>0</v>
      </c>
      <c r="J23" s="121" t="s">
        <v>586</v>
      </c>
      <c r="K23" s="107">
        <v>504</v>
      </c>
    </row>
    <row r="24" spans="1:11" ht="28.9" customHeight="1" x14ac:dyDescent="0.3">
      <c r="A24" s="91"/>
      <c r="B24" s="77" t="s">
        <v>150</v>
      </c>
      <c r="C24" s="84" t="s">
        <v>151</v>
      </c>
      <c r="D24" s="102">
        <v>140000</v>
      </c>
      <c r="E24" s="103">
        <v>0</v>
      </c>
      <c r="F24" s="102">
        <v>140000</v>
      </c>
      <c r="G24" s="103">
        <v>0</v>
      </c>
      <c r="H24" s="104">
        <f t="shared" si="0"/>
        <v>140000</v>
      </c>
      <c r="I24" s="159">
        <v>0</v>
      </c>
      <c r="J24" s="157" t="s">
        <v>592</v>
      </c>
      <c r="K24" s="107">
        <v>504</v>
      </c>
    </row>
    <row r="25" spans="1:11" ht="14.65" customHeight="1" x14ac:dyDescent="0.3">
      <c r="A25" s="91"/>
      <c r="B25" s="77" t="s">
        <v>152</v>
      </c>
      <c r="C25" s="84" t="s">
        <v>153</v>
      </c>
      <c r="D25" s="102">
        <v>200000</v>
      </c>
      <c r="E25" s="103">
        <v>0</v>
      </c>
      <c r="F25" s="102">
        <v>200000</v>
      </c>
      <c r="G25" s="103">
        <v>0</v>
      </c>
      <c r="H25" s="104">
        <f t="shared" si="0"/>
        <v>200000</v>
      </c>
      <c r="I25" s="159">
        <v>0</v>
      </c>
      <c r="J25" s="121" t="s">
        <v>587</v>
      </c>
      <c r="K25" s="107">
        <v>504</v>
      </c>
    </row>
    <row r="26" spans="1:11" ht="14.65" customHeight="1" x14ac:dyDescent="0.3">
      <c r="A26" s="91"/>
      <c r="B26" s="77" t="s">
        <v>154</v>
      </c>
      <c r="C26" s="84" t="s">
        <v>155</v>
      </c>
      <c r="D26" s="102">
        <v>650402</v>
      </c>
      <c r="E26" s="103">
        <v>11264</v>
      </c>
      <c r="F26" s="102">
        <v>639138</v>
      </c>
      <c r="G26" s="103">
        <v>0</v>
      </c>
      <c r="H26" s="104">
        <f t="shared" si="0"/>
        <v>639138</v>
      </c>
      <c r="I26" s="159">
        <v>100000</v>
      </c>
      <c r="J26" s="121" t="s">
        <v>587</v>
      </c>
      <c r="K26" s="107">
        <v>504</v>
      </c>
    </row>
    <row r="27" spans="1:11" ht="14.65" customHeight="1" x14ac:dyDescent="0.3">
      <c r="A27" s="91"/>
      <c r="B27" s="77" t="s">
        <v>156</v>
      </c>
      <c r="C27" s="84" t="s">
        <v>157</v>
      </c>
      <c r="D27" s="102">
        <v>91988</v>
      </c>
      <c r="E27" s="103">
        <v>123636.92</v>
      </c>
      <c r="F27" s="102">
        <v>-31649</v>
      </c>
      <c r="G27" s="103">
        <v>0</v>
      </c>
      <c r="H27" s="104">
        <f t="shared" si="0"/>
        <v>-31649</v>
      </c>
      <c r="I27" s="159">
        <v>-31649</v>
      </c>
      <c r="J27" s="121" t="s">
        <v>587</v>
      </c>
      <c r="K27" s="107">
        <v>504</v>
      </c>
    </row>
    <row r="28" spans="1:11" ht="14.65" customHeight="1" x14ac:dyDescent="0.3">
      <c r="A28" s="91"/>
      <c r="B28" s="77" t="s">
        <v>158</v>
      </c>
      <c r="C28" s="84" t="s">
        <v>159</v>
      </c>
      <c r="D28" s="102">
        <v>91989</v>
      </c>
      <c r="E28" s="103">
        <v>97508.83</v>
      </c>
      <c r="F28" s="102">
        <v>-3620</v>
      </c>
      <c r="G28" s="103">
        <v>1900</v>
      </c>
      <c r="H28" s="104">
        <f t="shared" si="0"/>
        <v>-5520</v>
      </c>
      <c r="I28" s="159">
        <v>-3620</v>
      </c>
      <c r="J28" s="121" t="s">
        <v>588</v>
      </c>
      <c r="K28" s="107">
        <v>504</v>
      </c>
    </row>
    <row r="29" spans="1:11" ht="14.65" customHeight="1" x14ac:dyDescent="0.3">
      <c r="A29" s="91"/>
      <c r="B29" s="77" t="s">
        <v>160</v>
      </c>
      <c r="C29" s="84" t="s">
        <v>161</v>
      </c>
      <c r="D29" s="102">
        <v>0</v>
      </c>
      <c r="E29" s="103">
        <v>-31920</v>
      </c>
      <c r="F29" s="102">
        <v>-421380</v>
      </c>
      <c r="G29" s="103">
        <v>-453300</v>
      </c>
      <c r="H29" s="104">
        <f t="shared" si="0"/>
        <v>31920</v>
      </c>
      <c r="I29" s="159">
        <v>-421380</v>
      </c>
      <c r="J29" s="121" t="s">
        <v>589</v>
      </c>
      <c r="K29" s="107">
        <v>504</v>
      </c>
    </row>
    <row r="30" spans="1:11" ht="27.65" customHeight="1" x14ac:dyDescent="0.3">
      <c r="A30" s="91"/>
      <c r="B30" s="77" t="s">
        <v>162</v>
      </c>
      <c r="C30" s="84" t="s">
        <v>163</v>
      </c>
      <c r="D30" s="102">
        <v>0</v>
      </c>
      <c r="E30" s="103">
        <v>498600</v>
      </c>
      <c r="F30" s="102">
        <v>0</v>
      </c>
      <c r="G30" s="103">
        <v>498600</v>
      </c>
      <c r="H30" s="104">
        <f t="shared" si="0"/>
        <v>-498600</v>
      </c>
      <c r="I30" s="159">
        <v>0</v>
      </c>
      <c r="J30" s="157" t="s">
        <v>590</v>
      </c>
      <c r="K30" s="107">
        <v>504</v>
      </c>
    </row>
    <row r="31" spans="1:11" ht="14.65" customHeight="1" x14ac:dyDescent="0.3">
      <c r="A31" s="91"/>
      <c r="B31" s="77" t="s">
        <v>164</v>
      </c>
      <c r="C31" s="84" t="s">
        <v>165</v>
      </c>
      <c r="D31" s="102">
        <v>562102</v>
      </c>
      <c r="E31" s="103">
        <v>0</v>
      </c>
      <c r="F31" s="102">
        <v>562102</v>
      </c>
      <c r="G31" s="103">
        <v>0</v>
      </c>
      <c r="H31" s="104">
        <f t="shared" si="0"/>
        <v>562102</v>
      </c>
      <c r="I31" s="159">
        <v>562102</v>
      </c>
      <c r="J31" s="121"/>
      <c r="K31" s="85">
        <v>502</v>
      </c>
    </row>
    <row r="32" spans="1:11" ht="14.65" customHeight="1" x14ac:dyDescent="0.3">
      <c r="A32" s="91"/>
      <c r="B32" s="77" t="s">
        <v>166</v>
      </c>
      <c r="C32" s="84" t="s">
        <v>167</v>
      </c>
      <c r="D32" s="102">
        <v>0</v>
      </c>
      <c r="E32" s="103">
        <v>716850</v>
      </c>
      <c r="F32" s="102">
        <v>-89170</v>
      </c>
      <c r="G32" s="103">
        <v>627680</v>
      </c>
      <c r="H32" s="104">
        <f t="shared" si="0"/>
        <v>-716850</v>
      </c>
      <c r="I32" s="159">
        <v>-89170</v>
      </c>
      <c r="J32" s="121"/>
      <c r="K32" s="85">
        <v>502</v>
      </c>
    </row>
    <row r="33" spans="1:11" ht="14.65" customHeight="1" x14ac:dyDescent="0.3">
      <c r="A33" s="91"/>
      <c r="B33" s="106" t="s">
        <v>168</v>
      </c>
      <c r="C33" s="84" t="s">
        <v>169</v>
      </c>
      <c r="D33" s="102">
        <v>29946217</v>
      </c>
      <c r="E33" s="103">
        <v>19875756.640000001</v>
      </c>
      <c r="F33" s="102">
        <v>11396135</v>
      </c>
      <c r="G33" s="103">
        <v>1325674.3</v>
      </c>
      <c r="H33" s="104">
        <f t="shared" si="0"/>
        <v>10070460.699999999</v>
      </c>
      <c r="I33" s="159">
        <v>11396135</v>
      </c>
      <c r="J33" s="121" t="s">
        <v>591</v>
      </c>
      <c r="K33" s="107">
        <v>504</v>
      </c>
    </row>
    <row r="34" spans="1:11" ht="14.65" customHeight="1" x14ac:dyDescent="0.3">
      <c r="A34" s="91"/>
      <c r="B34" s="77" t="s">
        <v>170</v>
      </c>
      <c r="C34" s="84" t="s">
        <v>171</v>
      </c>
      <c r="D34" s="102">
        <v>0</v>
      </c>
      <c r="E34" s="103">
        <v>-38303.26</v>
      </c>
      <c r="F34" s="102">
        <v>38303</v>
      </c>
      <c r="G34" s="103">
        <v>0</v>
      </c>
      <c r="H34" s="104">
        <f t="shared" si="0"/>
        <v>38303</v>
      </c>
      <c r="I34" s="159">
        <v>38303</v>
      </c>
      <c r="J34" s="121" t="s">
        <v>611</v>
      </c>
      <c r="K34" s="85">
        <v>502</v>
      </c>
    </row>
    <row r="35" spans="1:11" ht="14.65" customHeight="1" x14ac:dyDescent="0.3">
      <c r="A35" s="91"/>
      <c r="B35" s="77" t="s">
        <v>172</v>
      </c>
      <c r="C35" s="84" t="s">
        <v>173</v>
      </c>
      <c r="D35" s="102">
        <v>0</v>
      </c>
      <c r="E35" s="103">
        <v>-35715.050000000003</v>
      </c>
      <c r="F35" s="102">
        <v>35715</v>
      </c>
      <c r="G35" s="103">
        <v>0</v>
      </c>
      <c r="H35" s="104">
        <f t="shared" si="0"/>
        <v>35715</v>
      </c>
      <c r="I35" s="159">
        <v>35715</v>
      </c>
      <c r="J35" s="121" t="s">
        <v>610</v>
      </c>
      <c r="K35" s="85">
        <v>502</v>
      </c>
    </row>
    <row r="36" spans="1:11" ht="14.65" customHeight="1" x14ac:dyDescent="0.3">
      <c r="A36" s="91"/>
      <c r="B36" s="106" t="s">
        <v>174</v>
      </c>
      <c r="C36" s="84" t="s">
        <v>175</v>
      </c>
      <c r="D36" s="102">
        <v>286795</v>
      </c>
      <c r="E36" s="103">
        <v>1861019.23</v>
      </c>
      <c r="F36" s="102">
        <v>27125</v>
      </c>
      <c r="G36" s="103">
        <v>27125</v>
      </c>
      <c r="H36" s="104">
        <f t="shared" si="0"/>
        <v>0</v>
      </c>
      <c r="I36" s="159">
        <v>27125</v>
      </c>
      <c r="J36" s="121" t="s">
        <v>523</v>
      </c>
      <c r="K36" s="85">
        <v>502</v>
      </c>
    </row>
    <row r="37" spans="1:11" ht="14.65" customHeight="1" x14ac:dyDescent="0.3">
      <c r="A37" s="91"/>
      <c r="B37" s="106" t="s">
        <v>177</v>
      </c>
      <c r="C37" s="84" t="s">
        <v>178</v>
      </c>
      <c r="D37" s="102">
        <v>1500000</v>
      </c>
      <c r="E37" s="103">
        <v>0</v>
      </c>
      <c r="F37" s="102">
        <v>1500000</v>
      </c>
      <c r="G37" s="103">
        <v>0</v>
      </c>
      <c r="H37" s="104">
        <f t="shared" si="0"/>
        <v>1500000</v>
      </c>
      <c r="I37" s="159">
        <v>1500000</v>
      </c>
      <c r="J37" s="121" t="s">
        <v>612</v>
      </c>
      <c r="K37" s="85">
        <v>502</v>
      </c>
    </row>
    <row r="38" spans="1:11" ht="14.65" customHeight="1" x14ac:dyDescent="0.3">
      <c r="A38" s="91"/>
      <c r="B38" s="106" t="s">
        <v>180</v>
      </c>
      <c r="C38" s="84" t="s">
        <v>181</v>
      </c>
      <c r="D38" s="102">
        <v>1000000</v>
      </c>
      <c r="E38" s="103">
        <v>50000</v>
      </c>
      <c r="F38" s="102">
        <v>1000000</v>
      </c>
      <c r="G38" s="103">
        <v>0</v>
      </c>
      <c r="H38" s="104">
        <f t="shared" si="0"/>
        <v>1000000</v>
      </c>
      <c r="I38" s="159">
        <v>1000000</v>
      </c>
      <c r="J38" s="121" t="s">
        <v>613</v>
      </c>
      <c r="K38" s="85">
        <v>502</v>
      </c>
    </row>
    <row r="39" spans="1:11" ht="14.65" customHeight="1" x14ac:dyDescent="0.3">
      <c r="A39" s="91"/>
      <c r="B39" s="106" t="s">
        <v>182</v>
      </c>
      <c r="C39" s="84" t="s">
        <v>183</v>
      </c>
      <c r="D39" s="102">
        <v>4800000</v>
      </c>
      <c r="E39" s="103">
        <v>243844.12</v>
      </c>
      <c r="F39" s="102">
        <v>4800000</v>
      </c>
      <c r="G39" s="103">
        <v>70000</v>
      </c>
      <c r="H39" s="104">
        <f t="shared" si="0"/>
        <v>4730000</v>
      </c>
      <c r="I39" s="159">
        <v>500000</v>
      </c>
      <c r="J39" s="121" t="s">
        <v>614</v>
      </c>
      <c r="K39" s="85">
        <v>502</v>
      </c>
    </row>
    <row r="40" spans="1:11" ht="14.65" hidden="1" customHeight="1" x14ac:dyDescent="0.3">
      <c r="A40" s="91"/>
      <c r="B40" s="106" t="s">
        <v>185</v>
      </c>
      <c r="C40" s="84" t="s">
        <v>186</v>
      </c>
      <c r="D40" s="102">
        <v>2875000</v>
      </c>
      <c r="E40" s="103">
        <v>2901416</v>
      </c>
      <c r="F40" s="102">
        <v>0</v>
      </c>
      <c r="G40" s="103">
        <v>0</v>
      </c>
      <c r="H40" s="104">
        <f t="shared" si="0"/>
        <v>0</v>
      </c>
      <c r="I40" s="159">
        <v>0</v>
      </c>
      <c r="J40" s="121"/>
    </row>
    <row r="41" spans="1:11" ht="14.65" hidden="1" customHeight="1" x14ac:dyDescent="0.3">
      <c r="A41" s="91"/>
      <c r="B41" s="106" t="s">
        <v>187</v>
      </c>
      <c r="C41" s="84" t="s">
        <v>188</v>
      </c>
      <c r="D41" s="102">
        <v>78792</v>
      </c>
      <c r="E41" s="103">
        <v>2886770</v>
      </c>
      <c r="F41" s="102">
        <v>0</v>
      </c>
      <c r="G41" s="103">
        <v>0</v>
      </c>
      <c r="H41" s="104">
        <f t="shared" si="0"/>
        <v>0</v>
      </c>
      <c r="I41" s="159">
        <v>0</v>
      </c>
      <c r="J41" s="121"/>
    </row>
    <row r="42" spans="1:11" ht="14.65" hidden="1" customHeight="1" x14ac:dyDescent="0.3">
      <c r="A42" s="91"/>
      <c r="B42" s="106" t="s">
        <v>189</v>
      </c>
      <c r="C42" s="84" t="s">
        <v>190</v>
      </c>
      <c r="D42" s="102">
        <v>35798</v>
      </c>
      <c r="E42" s="103">
        <v>1847.9</v>
      </c>
      <c r="F42" s="102">
        <v>0</v>
      </c>
      <c r="G42" s="103">
        <v>0</v>
      </c>
      <c r="H42" s="104">
        <f t="shared" ref="H42:H55" si="1">SUM(F42-G42)</f>
        <v>0</v>
      </c>
      <c r="I42" s="159">
        <v>0</v>
      </c>
      <c r="J42" s="121"/>
    </row>
    <row r="43" spans="1:11" ht="14.65" customHeight="1" x14ac:dyDescent="0.3">
      <c r="A43" s="91"/>
      <c r="B43" s="106" t="s">
        <v>191</v>
      </c>
      <c r="C43" s="84" t="s">
        <v>192</v>
      </c>
      <c r="D43" s="102">
        <v>500000</v>
      </c>
      <c r="E43" s="103">
        <v>0</v>
      </c>
      <c r="F43" s="102">
        <v>500000</v>
      </c>
      <c r="G43" s="103">
        <v>0</v>
      </c>
      <c r="H43" s="104">
        <f t="shared" si="1"/>
        <v>500000</v>
      </c>
      <c r="I43" s="159">
        <v>500000</v>
      </c>
      <c r="J43" s="121"/>
      <c r="K43" s="85">
        <v>502</v>
      </c>
    </row>
    <row r="44" spans="1:11" ht="14.65" customHeight="1" x14ac:dyDescent="0.3">
      <c r="A44" s="91"/>
      <c r="B44" s="77" t="s">
        <v>193</v>
      </c>
      <c r="C44" s="84" t="s">
        <v>194</v>
      </c>
      <c r="D44" s="102">
        <v>700000</v>
      </c>
      <c r="E44" s="103">
        <v>0</v>
      </c>
      <c r="F44" s="102">
        <v>700000</v>
      </c>
      <c r="G44" s="103">
        <v>0</v>
      </c>
      <c r="H44" s="104">
        <f t="shared" si="1"/>
        <v>700000</v>
      </c>
      <c r="I44" s="159">
        <v>700000</v>
      </c>
      <c r="J44" s="121"/>
      <c r="K44" s="85">
        <v>502</v>
      </c>
    </row>
    <row r="45" spans="1:11" ht="14.65" customHeight="1" x14ac:dyDescent="0.3">
      <c r="A45" s="91"/>
      <c r="B45" s="106" t="s">
        <v>195</v>
      </c>
      <c r="C45" s="84" t="s">
        <v>196</v>
      </c>
      <c r="D45" s="102">
        <v>9957000</v>
      </c>
      <c r="E45" s="103">
        <v>12232884.74</v>
      </c>
      <c r="F45" s="102">
        <v>-2275885</v>
      </c>
      <c r="G45" s="103">
        <v>0</v>
      </c>
      <c r="H45" s="104">
        <f t="shared" si="1"/>
        <v>-2275885</v>
      </c>
      <c r="I45" s="159">
        <v>-2275885</v>
      </c>
      <c r="J45" s="121" t="s">
        <v>615</v>
      </c>
      <c r="K45" s="85">
        <v>502</v>
      </c>
    </row>
    <row r="46" spans="1:11" ht="14.65" customHeight="1" x14ac:dyDescent="0.3">
      <c r="A46" s="91"/>
      <c r="B46" s="77" t="s">
        <v>197</v>
      </c>
      <c r="C46" s="84" t="s">
        <v>198</v>
      </c>
      <c r="D46" s="102">
        <v>2500000</v>
      </c>
      <c r="E46" s="103">
        <v>709891.11</v>
      </c>
      <c r="F46" s="102">
        <v>2321300</v>
      </c>
      <c r="G46" s="103">
        <v>531191.02</v>
      </c>
      <c r="H46" s="104">
        <f t="shared" si="1"/>
        <v>1790108.98</v>
      </c>
      <c r="I46" s="159">
        <v>2321300</v>
      </c>
      <c r="J46" s="121" t="s">
        <v>616</v>
      </c>
      <c r="K46" s="85">
        <v>502</v>
      </c>
    </row>
    <row r="47" spans="1:11" ht="14.65" customHeight="1" x14ac:dyDescent="0.3">
      <c r="A47" s="91"/>
      <c r="B47" s="77" t="s">
        <v>199</v>
      </c>
      <c r="C47" s="84" t="s">
        <v>200</v>
      </c>
      <c r="D47" s="102">
        <v>6165407</v>
      </c>
      <c r="E47" s="103">
        <v>6062831.5599999996</v>
      </c>
      <c r="F47" s="102">
        <v>189894</v>
      </c>
      <c r="G47" s="103">
        <v>87317.84</v>
      </c>
      <c r="H47" s="104">
        <f t="shared" si="1"/>
        <v>102576.16</v>
      </c>
      <c r="I47" s="159">
        <v>189894</v>
      </c>
      <c r="J47" s="121" t="s">
        <v>617</v>
      </c>
      <c r="K47" s="85">
        <v>502</v>
      </c>
    </row>
    <row r="48" spans="1:11" ht="14.65" customHeight="1" x14ac:dyDescent="0.3">
      <c r="A48" s="91"/>
      <c r="B48" s="77" t="s">
        <v>201</v>
      </c>
      <c r="C48" s="84" t="s">
        <v>202</v>
      </c>
      <c r="D48" s="102">
        <v>2500000</v>
      </c>
      <c r="E48" s="103">
        <v>1515785.8</v>
      </c>
      <c r="F48" s="102">
        <v>1288115</v>
      </c>
      <c r="G48" s="103">
        <v>303900.56</v>
      </c>
      <c r="H48" s="104">
        <f t="shared" si="1"/>
        <v>984214.44</v>
      </c>
      <c r="I48" s="159">
        <v>1288115</v>
      </c>
      <c r="J48" s="121" t="s">
        <v>618</v>
      </c>
      <c r="K48" s="85">
        <v>502</v>
      </c>
    </row>
    <row r="49" spans="1:11" ht="14.65" customHeight="1" x14ac:dyDescent="0.3">
      <c r="A49" s="91"/>
      <c r="B49" s="77" t="s">
        <v>203</v>
      </c>
      <c r="C49" s="84" t="s">
        <v>204</v>
      </c>
      <c r="D49" s="102">
        <v>3700000</v>
      </c>
      <c r="E49" s="103">
        <v>4054225.85</v>
      </c>
      <c r="F49" s="102">
        <v>3700000</v>
      </c>
      <c r="G49" s="103">
        <v>4054225.85</v>
      </c>
      <c r="H49" s="104">
        <f t="shared" si="1"/>
        <v>-354225.85000000009</v>
      </c>
      <c r="I49" s="159">
        <v>2500000</v>
      </c>
      <c r="J49" s="121" t="s">
        <v>615</v>
      </c>
      <c r="K49" s="85">
        <v>502</v>
      </c>
    </row>
    <row r="50" spans="1:11" ht="14.65" customHeight="1" x14ac:dyDescent="0.3">
      <c r="A50" s="91"/>
      <c r="B50" s="77" t="s">
        <v>205</v>
      </c>
      <c r="C50" s="84" t="s">
        <v>206</v>
      </c>
      <c r="D50" s="102">
        <v>3960000</v>
      </c>
      <c r="E50" s="103">
        <v>947366.7</v>
      </c>
      <c r="F50" s="102">
        <v>3196456</v>
      </c>
      <c r="G50" s="103">
        <v>183822.34</v>
      </c>
      <c r="H50" s="104">
        <f t="shared" si="1"/>
        <v>3012633.66</v>
      </c>
      <c r="I50" s="159">
        <v>500000</v>
      </c>
      <c r="J50" s="121" t="s">
        <v>619</v>
      </c>
      <c r="K50" s="85">
        <v>502</v>
      </c>
    </row>
    <row r="51" spans="1:11" ht="14.65" customHeight="1" x14ac:dyDescent="0.3">
      <c r="A51" s="91"/>
      <c r="B51" s="77" t="s">
        <v>207</v>
      </c>
      <c r="C51" s="84" t="s">
        <v>176</v>
      </c>
      <c r="D51" s="102">
        <v>300000</v>
      </c>
      <c r="E51" s="103">
        <v>83116.88</v>
      </c>
      <c r="F51" s="102">
        <v>300000</v>
      </c>
      <c r="G51" s="103">
        <v>83116.88</v>
      </c>
      <c r="H51" s="104">
        <f t="shared" si="1"/>
        <v>216883.12</v>
      </c>
      <c r="I51" s="159">
        <v>300000</v>
      </c>
      <c r="J51" s="121" t="s">
        <v>620</v>
      </c>
      <c r="K51" s="85">
        <v>502</v>
      </c>
    </row>
    <row r="52" spans="1:11" ht="28.5" customHeight="1" x14ac:dyDescent="0.3">
      <c r="A52" s="91"/>
      <c r="B52" s="77" t="s">
        <v>208</v>
      </c>
      <c r="C52" s="84" t="s">
        <v>179</v>
      </c>
      <c r="D52" s="102">
        <v>3750000</v>
      </c>
      <c r="E52" s="103">
        <v>118090.95</v>
      </c>
      <c r="F52" s="102">
        <v>3750000</v>
      </c>
      <c r="G52" s="103">
        <v>118090.95</v>
      </c>
      <c r="H52" s="104">
        <f t="shared" si="1"/>
        <v>3631909.05</v>
      </c>
      <c r="I52" s="159">
        <v>500000</v>
      </c>
      <c r="J52" s="84" t="s">
        <v>621</v>
      </c>
      <c r="K52" s="85">
        <v>502</v>
      </c>
    </row>
    <row r="53" spans="1:11" ht="27.75" customHeight="1" x14ac:dyDescent="0.3">
      <c r="A53" s="91"/>
      <c r="B53" s="77" t="s">
        <v>209</v>
      </c>
      <c r="C53" s="84" t="s">
        <v>184</v>
      </c>
      <c r="D53" s="102">
        <v>2700000</v>
      </c>
      <c r="E53" s="103">
        <v>479943</v>
      </c>
      <c r="F53" s="102">
        <v>2700000</v>
      </c>
      <c r="G53" s="103">
        <v>479943</v>
      </c>
      <c r="H53" s="104">
        <f t="shared" si="1"/>
        <v>2220057</v>
      </c>
      <c r="I53" s="159">
        <v>2700000</v>
      </c>
      <c r="J53" s="84" t="s">
        <v>622</v>
      </c>
      <c r="K53" s="85">
        <v>502</v>
      </c>
    </row>
    <row r="54" spans="1:11" ht="14.65" customHeight="1" x14ac:dyDescent="0.3">
      <c r="A54" s="91"/>
      <c r="B54" s="77" t="s">
        <v>210</v>
      </c>
      <c r="C54" s="84" t="s">
        <v>211</v>
      </c>
      <c r="D54" s="102">
        <v>5105000</v>
      </c>
      <c r="E54" s="103">
        <v>1255318.8999999999</v>
      </c>
      <c r="F54" s="102">
        <v>4782097</v>
      </c>
      <c r="G54" s="103">
        <v>932416.08</v>
      </c>
      <c r="H54" s="104">
        <f t="shared" si="1"/>
        <v>3849680.92</v>
      </c>
      <c r="I54" s="159">
        <v>2500000</v>
      </c>
      <c r="J54" s="121" t="s">
        <v>591</v>
      </c>
      <c r="K54" s="107">
        <v>504</v>
      </c>
    </row>
    <row r="55" spans="1:11" ht="14.65" customHeight="1" x14ac:dyDescent="0.3">
      <c r="A55" s="91"/>
      <c r="B55" s="77" t="s">
        <v>212</v>
      </c>
      <c r="C55" s="84" t="s">
        <v>520</v>
      </c>
      <c r="D55" s="102">
        <v>5457000</v>
      </c>
      <c r="E55" s="103">
        <v>190686.46</v>
      </c>
      <c r="F55" s="102">
        <v>5457000</v>
      </c>
      <c r="G55" s="103">
        <v>190686.46</v>
      </c>
      <c r="H55" s="104">
        <f t="shared" si="1"/>
        <v>5266313.54</v>
      </c>
      <c r="I55" s="159">
        <v>2000000</v>
      </c>
      <c r="J55" s="121" t="s">
        <v>591</v>
      </c>
      <c r="K55" s="85">
        <v>502</v>
      </c>
    </row>
    <row r="56" spans="1:11" ht="14.65" customHeight="1" x14ac:dyDescent="0.3">
      <c r="A56" s="91"/>
      <c r="B56" s="77"/>
      <c r="C56" s="84"/>
      <c r="D56" s="102"/>
      <c r="E56" s="103"/>
      <c r="F56" s="102"/>
      <c r="G56" s="103"/>
      <c r="H56" s="104"/>
      <c r="I56" s="159"/>
      <c r="J56" s="46"/>
    </row>
    <row r="57" spans="1:11" ht="14.65" customHeight="1" x14ac:dyDescent="0.3">
      <c r="A57" s="91"/>
      <c r="B57" s="108"/>
      <c r="C57" s="109"/>
      <c r="D57" s="110"/>
      <c r="E57" s="111"/>
      <c r="F57" s="110"/>
      <c r="G57" s="111"/>
      <c r="H57" s="112"/>
      <c r="I57" s="110"/>
      <c r="J57" s="98"/>
    </row>
    <row r="58" spans="1:11" ht="14.65" customHeight="1" x14ac:dyDescent="0.3">
      <c r="A58" s="91"/>
      <c r="B58" s="22"/>
      <c r="C58" s="22" t="s">
        <v>513</v>
      </c>
      <c r="D58" s="113">
        <f t="shared" ref="D58:H58" si="2">SUM(D7:D57)</f>
        <v>115342972</v>
      </c>
      <c r="E58" s="114">
        <f t="shared" si="2"/>
        <v>73148463.189999998</v>
      </c>
      <c r="F58" s="113">
        <f t="shared" si="2"/>
        <v>55925244</v>
      </c>
      <c r="G58" s="114">
        <f t="shared" si="2"/>
        <v>12060454</v>
      </c>
      <c r="H58" s="115">
        <f t="shared" si="2"/>
        <v>43864790.000000007</v>
      </c>
      <c r="I58" s="113">
        <f>SUM(I7:I57)</f>
        <v>37203250</v>
      </c>
      <c r="J58" s="22"/>
    </row>
    <row r="59" spans="1:11" ht="14.65" customHeight="1" x14ac:dyDescent="0.3">
      <c r="A59" s="116"/>
    </row>
    <row r="60" spans="1:11" ht="14.65" customHeight="1" x14ac:dyDescent="0.3">
      <c r="A60" s="116"/>
    </row>
    <row r="61" spans="1:11" ht="14.65" customHeight="1" x14ac:dyDescent="0.3">
      <c r="A61" s="116"/>
    </row>
    <row r="62" spans="1:11" ht="14.65" customHeight="1" x14ac:dyDescent="0.3">
      <c r="A62" s="116"/>
    </row>
    <row r="63" spans="1:11" ht="14.65" customHeight="1" x14ac:dyDescent="0.3">
      <c r="A63" s="116"/>
    </row>
    <row r="64" spans="1:11" ht="14.65" customHeight="1" x14ac:dyDescent="0.3">
      <c r="A64" s="116"/>
    </row>
    <row r="65" spans="1:1" ht="14.65" customHeight="1" x14ac:dyDescent="0.3">
      <c r="A65" s="116"/>
    </row>
    <row r="66" spans="1:1" ht="14.65" customHeight="1" x14ac:dyDescent="0.3">
      <c r="A66" s="116"/>
    </row>
    <row r="67" spans="1:1" ht="14.65" customHeight="1" x14ac:dyDescent="0.3">
      <c r="A67" s="116"/>
    </row>
    <row r="68" spans="1:1" ht="14.65" customHeight="1" x14ac:dyDescent="0.3">
      <c r="A68" s="116"/>
    </row>
    <row r="69" spans="1:1" ht="14.65" customHeight="1" x14ac:dyDescent="0.3">
      <c r="A69" s="116"/>
    </row>
    <row r="70" spans="1:1" ht="14.65" customHeight="1" x14ac:dyDescent="0.3">
      <c r="A70" s="116"/>
    </row>
    <row r="71" spans="1:1" ht="14.65" customHeight="1" x14ac:dyDescent="0.3">
      <c r="A71" s="116"/>
    </row>
    <row r="72" spans="1:1" ht="14.65" customHeight="1" x14ac:dyDescent="0.3">
      <c r="A72" s="116"/>
    </row>
    <row r="73" spans="1:1" ht="14.65" customHeight="1" x14ac:dyDescent="0.3">
      <c r="A73" s="116"/>
    </row>
    <row r="74" spans="1:1" ht="14.65" customHeight="1" x14ac:dyDescent="0.3">
      <c r="A74" s="116"/>
    </row>
    <row r="75" spans="1:1" ht="14.65" customHeight="1" x14ac:dyDescent="0.3">
      <c r="A75" s="116"/>
    </row>
    <row r="76" spans="1:1" ht="14.65" customHeight="1" x14ac:dyDescent="0.3">
      <c r="A76" s="116"/>
    </row>
    <row r="77" spans="1:1" ht="14.65" customHeight="1" x14ac:dyDescent="0.3">
      <c r="A77" s="116"/>
    </row>
    <row r="78" spans="1:1" ht="14.65" customHeight="1" x14ac:dyDescent="0.3">
      <c r="A78" s="116"/>
    </row>
    <row r="79" spans="1:1" ht="14.65" customHeight="1" x14ac:dyDescent="0.3">
      <c r="A79" s="116"/>
    </row>
    <row r="80" spans="1:1" ht="14.65" customHeight="1" x14ac:dyDescent="0.3">
      <c r="A80" s="116"/>
    </row>
    <row r="81" spans="1:1" ht="14.65" customHeight="1" x14ac:dyDescent="0.3">
      <c r="A81" s="116"/>
    </row>
    <row r="82" spans="1:1" ht="14.65" customHeight="1" x14ac:dyDescent="0.3">
      <c r="A82" s="116"/>
    </row>
    <row r="83" spans="1:1" ht="14.65" customHeight="1" x14ac:dyDescent="0.3">
      <c r="A83" s="116"/>
    </row>
    <row r="84" spans="1:1" ht="14.65" customHeight="1" x14ac:dyDescent="0.3">
      <c r="A84" s="116"/>
    </row>
    <row r="85" spans="1:1" ht="14.65" customHeight="1" x14ac:dyDescent="0.3">
      <c r="A85" s="116"/>
    </row>
    <row r="86" spans="1:1" ht="14.65" customHeight="1" x14ac:dyDescent="0.3">
      <c r="A86" s="116"/>
    </row>
    <row r="87" spans="1:1" ht="14.65" customHeight="1" x14ac:dyDescent="0.3">
      <c r="A87" s="116"/>
    </row>
    <row r="88" spans="1:1" ht="14.65" customHeight="1" x14ac:dyDescent="0.3">
      <c r="A88" s="116"/>
    </row>
    <row r="89" spans="1:1" ht="14.65" customHeight="1" x14ac:dyDescent="0.3">
      <c r="A89" s="116"/>
    </row>
    <row r="90" spans="1:1" ht="14.65" customHeight="1" x14ac:dyDescent="0.3">
      <c r="A90" s="116"/>
    </row>
    <row r="91" spans="1:1" ht="14.65" customHeight="1" x14ac:dyDescent="0.3">
      <c r="A91" s="116"/>
    </row>
    <row r="92" spans="1:1" ht="14.65" customHeight="1" x14ac:dyDescent="0.3">
      <c r="A92" s="116"/>
    </row>
    <row r="93" spans="1:1" ht="14.65" customHeight="1" x14ac:dyDescent="0.3">
      <c r="A93" s="116"/>
    </row>
    <row r="94" spans="1:1" ht="14.65" customHeight="1" x14ac:dyDescent="0.3">
      <c r="A94" s="116"/>
    </row>
    <row r="95" spans="1:1" ht="14.65" customHeight="1" x14ac:dyDescent="0.3">
      <c r="A95" s="116"/>
    </row>
    <row r="96" spans="1:1" ht="14.65" customHeight="1" x14ac:dyDescent="0.3">
      <c r="A96" s="116"/>
    </row>
    <row r="97" spans="1:1" ht="14.65" customHeight="1" x14ac:dyDescent="0.3">
      <c r="A97" s="116"/>
    </row>
    <row r="98" spans="1:1" ht="14.65" customHeight="1" x14ac:dyDescent="0.3">
      <c r="A98" s="116"/>
    </row>
    <row r="99" spans="1:1" ht="14.65" customHeight="1" x14ac:dyDescent="0.3">
      <c r="A99" s="116"/>
    </row>
    <row r="100" spans="1:1" ht="14.65" customHeight="1" x14ac:dyDescent="0.3">
      <c r="A100" s="116"/>
    </row>
    <row r="101" spans="1:1" ht="14.65" customHeight="1" x14ac:dyDescent="0.3">
      <c r="A101" s="116"/>
    </row>
    <row r="102" spans="1:1" ht="14.65" customHeight="1" x14ac:dyDescent="0.3">
      <c r="A102" s="116"/>
    </row>
    <row r="103" spans="1:1" ht="14.65" customHeight="1" x14ac:dyDescent="0.3">
      <c r="A103" s="116"/>
    </row>
    <row r="104" spans="1:1" ht="14.65" customHeight="1" x14ac:dyDescent="0.3">
      <c r="A104" s="116"/>
    </row>
    <row r="105" spans="1:1" ht="14.65" customHeight="1" x14ac:dyDescent="0.3">
      <c r="A105" s="116"/>
    </row>
    <row r="106" spans="1:1" ht="14.65" customHeight="1" x14ac:dyDescent="0.3">
      <c r="A106" s="116"/>
    </row>
    <row r="107" spans="1:1" ht="14.65" customHeight="1" x14ac:dyDescent="0.3">
      <c r="A107" s="116"/>
    </row>
    <row r="108" spans="1:1" ht="14.65" customHeight="1" x14ac:dyDescent="0.3">
      <c r="A108" s="116"/>
    </row>
    <row r="109" spans="1:1" ht="14.65" customHeight="1" x14ac:dyDescent="0.3">
      <c r="A109" s="116"/>
    </row>
    <row r="110" spans="1:1" ht="14.65" customHeight="1" x14ac:dyDescent="0.3">
      <c r="A110" s="116"/>
    </row>
    <row r="111" spans="1:1" ht="14.65" customHeight="1" x14ac:dyDescent="0.3">
      <c r="A111" s="116"/>
    </row>
    <row r="112" spans="1:1" ht="14.65" customHeight="1" x14ac:dyDescent="0.3">
      <c r="A112" s="116"/>
    </row>
    <row r="113" spans="1:1" ht="14.65" customHeight="1" x14ac:dyDescent="0.3">
      <c r="A113" s="116"/>
    </row>
    <row r="114" spans="1:1" ht="14.65" customHeight="1" x14ac:dyDescent="0.3">
      <c r="A114" s="116"/>
    </row>
    <row r="115" spans="1:1" ht="14.65" customHeight="1" x14ac:dyDescent="0.3">
      <c r="A115" s="116"/>
    </row>
    <row r="116" spans="1:1" ht="14.65" customHeight="1" x14ac:dyDescent="0.3">
      <c r="A116" s="116"/>
    </row>
    <row r="117" spans="1:1" ht="14.65" customHeight="1" x14ac:dyDescent="0.3">
      <c r="A117" s="116"/>
    </row>
    <row r="118" spans="1:1" ht="14.65" customHeight="1" x14ac:dyDescent="0.3">
      <c r="A118" s="116"/>
    </row>
    <row r="119" spans="1:1" ht="14.65" customHeight="1" x14ac:dyDescent="0.3">
      <c r="A119" s="116"/>
    </row>
    <row r="120" spans="1:1" ht="14.65" customHeight="1" x14ac:dyDescent="0.3">
      <c r="A120" s="116"/>
    </row>
    <row r="121" spans="1:1" ht="14.65" customHeight="1" x14ac:dyDescent="0.3">
      <c r="A121" s="116"/>
    </row>
    <row r="122" spans="1:1" ht="14.65" customHeight="1" x14ac:dyDescent="0.3">
      <c r="A122" s="116"/>
    </row>
    <row r="123" spans="1:1" ht="14.65" customHeight="1" x14ac:dyDescent="0.3">
      <c r="A123" s="116"/>
    </row>
    <row r="124" spans="1:1" ht="14.65" customHeight="1" x14ac:dyDescent="0.3">
      <c r="A124" s="116"/>
    </row>
    <row r="125" spans="1:1" ht="14.65" customHeight="1" x14ac:dyDescent="0.3">
      <c r="A125" s="116"/>
    </row>
    <row r="126" spans="1:1" ht="14.65" customHeight="1" x14ac:dyDescent="0.3">
      <c r="A126" s="116"/>
    </row>
    <row r="127" spans="1:1" ht="14.65" customHeight="1" x14ac:dyDescent="0.3">
      <c r="A127" s="116"/>
    </row>
    <row r="128" spans="1:1" ht="14.65" customHeight="1" x14ac:dyDescent="0.3">
      <c r="A128" s="116"/>
    </row>
    <row r="129" spans="1:1" ht="14.65" customHeight="1" x14ac:dyDescent="0.3">
      <c r="A129" s="116"/>
    </row>
    <row r="130" spans="1:1" ht="14.65" customHeight="1" x14ac:dyDescent="0.3">
      <c r="A130" s="116"/>
    </row>
    <row r="131" spans="1:1" ht="14.65" customHeight="1" x14ac:dyDescent="0.3">
      <c r="A131" s="116"/>
    </row>
    <row r="132" spans="1:1" ht="14.65" customHeight="1" x14ac:dyDescent="0.3">
      <c r="A132" s="116"/>
    </row>
    <row r="133" spans="1:1" ht="14.65" customHeight="1" x14ac:dyDescent="0.3">
      <c r="A133" s="116"/>
    </row>
    <row r="134" spans="1:1" ht="14.65" customHeight="1" x14ac:dyDescent="0.3">
      <c r="A134" s="116"/>
    </row>
    <row r="135" spans="1:1" ht="14.65" customHeight="1" x14ac:dyDescent="0.3">
      <c r="A135" s="116"/>
    </row>
    <row r="136" spans="1:1" ht="14.65" customHeight="1" x14ac:dyDescent="0.3">
      <c r="A136" s="116"/>
    </row>
    <row r="137" spans="1:1" ht="14.65" customHeight="1" x14ac:dyDescent="0.3">
      <c r="A137" s="116"/>
    </row>
    <row r="138" spans="1:1" ht="14.65" customHeight="1" x14ac:dyDescent="0.3">
      <c r="A138" s="116"/>
    </row>
    <row r="139" spans="1:1" ht="14.65" customHeight="1" x14ac:dyDescent="0.3">
      <c r="A139" s="116"/>
    </row>
    <row r="140" spans="1:1" ht="14.65" customHeight="1" x14ac:dyDescent="0.3">
      <c r="A140" s="116"/>
    </row>
    <row r="141" spans="1:1" ht="14.65" customHeight="1" x14ac:dyDescent="0.3">
      <c r="A141" s="116"/>
    </row>
    <row r="142" spans="1:1" ht="14.65" customHeight="1" x14ac:dyDescent="0.3">
      <c r="A142" s="116"/>
    </row>
    <row r="143" spans="1:1" ht="14.65" customHeight="1" x14ac:dyDescent="0.3">
      <c r="A143" s="116"/>
    </row>
    <row r="144" spans="1:1" ht="14.65" customHeight="1" x14ac:dyDescent="0.3">
      <c r="A144" s="116"/>
    </row>
    <row r="145" spans="1:1" ht="14.65" customHeight="1" x14ac:dyDescent="0.3">
      <c r="A145" s="116"/>
    </row>
    <row r="146" spans="1:1" ht="14.65" customHeight="1" x14ac:dyDescent="0.3">
      <c r="A146" s="116"/>
    </row>
    <row r="147" spans="1:1" ht="14.65" customHeight="1" x14ac:dyDescent="0.3">
      <c r="A147" s="116"/>
    </row>
    <row r="148" spans="1:1" ht="14.65" customHeight="1" x14ac:dyDescent="0.3">
      <c r="A148" s="116"/>
    </row>
    <row r="149" spans="1:1" ht="14.65" customHeight="1" x14ac:dyDescent="0.3">
      <c r="A149" s="116"/>
    </row>
    <row r="150" spans="1:1" ht="14.65" customHeight="1" x14ac:dyDescent="0.3">
      <c r="A150" s="116"/>
    </row>
    <row r="151" spans="1:1" ht="14.65" customHeight="1" x14ac:dyDescent="0.3">
      <c r="A151" s="116"/>
    </row>
    <row r="152" spans="1:1" ht="14.65" customHeight="1" x14ac:dyDescent="0.3">
      <c r="A152" s="116"/>
    </row>
    <row r="153" spans="1:1" ht="14.65" customHeight="1" x14ac:dyDescent="0.3">
      <c r="A153" s="116"/>
    </row>
    <row r="154" spans="1:1" ht="14.65" customHeight="1" x14ac:dyDescent="0.3">
      <c r="A154" s="116"/>
    </row>
    <row r="155" spans="1:1" ht="14.65" customHeight="1" x14ac:dyDescent="0.3">
      <c r="A155" s="117"/>
    </row>
    <row r="156" spans="1:1" ht="14.65" customHeight="1" x14ac:dyDescent="0.3"/>
    <row r="157" spans="1:1" ht="14.65" customHeight="1" x14ac:dyDescent="0.3"/>
    <row r="158" spans="1:1" ht="14.65" customHeight="1" x14ac:dyDescent="0.3"/>
    <row r="159" spans="1:1" ht="14.65" customHeight="1" x14ac:dyDescent="0.3"/>
    <row r="160" spans="1:1" ht="14.65" customHeight="1" x14ac:dyDescent="0.3"/>
  </sheetData>
  <pageMargins left="0" right="0" top="0.74803149606299213" bottom="0.74803149606299213" header="0.31496062992125984" footer="0.31496062992125984"/>
  <pageSetup paperSize="9" scale="90" orientation="landscape" r:id="rId1"/>
  <headerFooter>
    <oddFooter>&amp;LSag 14-1642 / Dok 110085/14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B58" workbookViewId="0">
      <selection activeCell="D67" sqref="D67"/>
    </sheetView>
  </sheetViews>
  <sheetFormatPr defaultRowHeight="14.5" x14ac:dyDescent="0.35"/>
  <cols>
    <col min="1" max="1" width="0" hidden="1" customWidth="1"/>
    <col min="2" max="2" width="9.26953125" customWidth="1"/>
    <col min="3" max="3" width="40.54296875" customWidth="1"/>
    <col min="4" max="4" width="10.1796875" bestFit="1" customWidth="1"/>
    <col min="5" max="5" width="10.453125" bestFit="1" customWidth="1"/>
    <col min="6" max="6" width="11.453125" bestFit="1" customWidth="1"/>
    <col min="7" max="7" width="9.81640625" customWidth="1"/>
    <col min="8" max="9" width="10.1796875" bestFit="1" customWidth="1"/>
    <col min="10" max="10" width="28.26953125" customWidth="1"/>
  </cols>
  <sheetData>
    <row r="1" spans="1:11" x14ac:dyDescent="0.35">
      <c r="B1" s="127" t="s">
        <v>509</v>
      </c>
      <c r="C1" s="127"/>
      <c r="D1" s="127"/>
      <c r="E1" s="127"/>
      <c r="F1" s="127"/>
      <c r="G1" s="127"/>
      <c r="H1" s="127"/>
      <c r="I1" s="127"/>
      <c r="J1" s="127"/>
      <c r="K1" s="127"/>
    </row>
    <row r="3" spans="1:11" x14ac:dyDescent="0.35">
      <c r="A3" s="2" t="s">
        <v>0</v>
      </c>
      <c r="B3" s="150"/>
      <c r="C3" s="142" t="s">
        <v>213</v>
      </c>
      <c r="D3" s="143" t="s">
        <v>2</v>
      </c>
      <c r="E3" s="151" t="s">
        <v>3</v>
      </c>
      <c r="F3" s="144" t="s">
        <v>4</v>
      </c>
      <c r="G3" s="143" t="s">
        <v>5</v>
      </c>
      <c r="H3" s="151" t="s">
        <v>6</v>
      </c>
      <c r="I3" s="151" t="s">
        <v>510</v>
      </c>
      <c r="J3" s="143" t="s">
        <v>508</v>
      </c>
      <c r="K3" s="127"/>
    </row>
    <row r="4" spans="1:11" x14ac:dyDescent="0.35">
      <c r="A4" s="7"/>
      <c r="B4" s="146"/>
      <c r="C4" s="145"/>
      <c r="D4" s="147" t="s">
        <v>512</v>
      </c>
      <c r="E4" s="152" t="s">
        <v>512</v>
      </c>
      <c r="F4" s="148"/>
      <c r="G4" s="147"/>
      <c r="H4" s="152" t="s">
        <v>7</v>
      </c>
      <c r="I4" s="152" t="s">
        <v>511</v>
      </c>
      <c r="J4" s="147"/>
      <c r="K4" s="127"/>
    </row>
    <row r="5" spans="1:11" ht="15" x14ac:dyDescent="0.25">
      <c r="A5" s="7"/>
      <c r="B5" s="146"/>
      <c r="C5" s="145"/>
      <c r="D5" s="149">
        <v>311214</v>
      </c>
      <c r="E5" s="152">
        <v>310814</v>
      </c>
      <c r="F5" s="148">
        <v>2014</v>
      </c>
      <c r="G5" s="147" t="s">
        <v>518</v>
      </c>
      <c r="H5" s="152">
        <v>2014</v>
      </c>
      <c r="I5" s="152">
        <v>2014</v>
      </c>
      <c r="J5" s="147"/>
      <c r="K5" s="127"/>
    </row>
    <row r="6" spans="1:11" ht="15" x14ac:dyDescent="0.25">
      <c r="A6" s="2"/>
      <c r="B6" s="128"/>
      <c r="C6" s="128"/>
      <c r="D6" s="129"/>
      <c r="E6" s="128"/>
      <c r="F6" s="129"/>
      <c r="G6" s="128"/>
      <c r="H6" s="133"/>
      <c r="I6" s="133"/>
      <c r="J6" s="128"/>
      <c r="K6" s="127"/>
    </row>
    <row r="7" spans="1:11" ht="26" x14ac:dyDescent="0.35">
      <c r="A7" s="7"/>
      <c r="B7" s="156" t="s">
        <v>631</v>
      </c>
      <c r="C7" s="157" t="s">
        <v>632</v>
      </c>
      <c r="D7" s="131"/>
      <c r="E7" s="136"/>
      <c r="F7" s="131">
        <v>25192</v>
      </c>
      <c r="G7" s="136">
        <v>0</v>
      </c>
      <c r="H7" s="134">
        <f t="shared" ref="H7:H38" si="0">F7-G7</f>
        <v>25192</v>
      </c>
      <c r="I7" s="134">
        <v>25192</v>
      </c>
      <c r="J7" s="157" t="s">
        <v>633</v>
      </c>
      <c r="K7" s="127"/>
    </row>
    <row r="8" spans="1:11" ht="26" x14ac:dyDescent="0.35">
      <c r="A8" s="7"/>
      <c r="B8" s="156" t="s">
        <v>634</v>
      </c>
      <c r="C8" s="157" t="s">
        <v>635</v>
      </c>
      <c r="D8" s="131"/>
      <c r="E8" s="136"/>
      <c r="F8" s="131">
        <v>156839</v>
      </c>
      <c r="G8" s="136">
        <v>155454</v>
      </c>
      <c r="H8" s="134">
        <f t="shared" si="0"/>
        <v>1385</v>
      </c>
      <c r="I8" s="134">
        <v>1385</v>
      </c>
      <c r="J8" s="158" t="s">
        <v>589</v>
      </c>
      <c r="K8" s="127"/>
    </row>
    <row r="9" spans="1:11" ht="15" x14ac:dyDescent="0.25">
      <c r="A9" s="7"/>
      <c r="B9" s="156" t="s">
        <v>636</v>
      </c>
      <c r="C9" s="157" t="s">
        <v>637</v>
      </c>
      <c r="D9" s="131"/>
      <c r="E9" s="136"/>
      <c r="F9" s="131">
        <v>204903</v>
      </c>
      <c r="G9" s="136">
        <v>0</v>
      </c>
      <c r="H9" s="134">
        <f t="shared" si="0"/>
        <v>204903</v>
      </c>
      <c r="I9" s="134">
        <v>204903</v>
      </c>
      <c r="J9" s="132" t="s">
        <v>638</v>
      </c>
      <c r="K9" s="127"/>
    </row>
    <row r="10" spans="1:11" ht="15" x14ac:dyDescent="0.25">
      <c r="A10" s="7"/>
      <c r="B10" s="156" t="s">
        <v>639</v>
      </c>
      <c r="C10" s="157" t="s">
        <v>640</v>
      </c>
      <c r="D10" s="131"/>
      <c r="E10" s="136"/>
      <c r="F10" s="131">
        <v>200000</v>
      </c>
      <c r="G10" s="136">
        <v>0</v>
      </c>
      <c r="H10" s="134">
        <f t="shared" si="0"/>
        <v>200000</v>
      </c>
      <c r="I10" s="134">
        <v>200000</v>
      </c>
      <c r="J10" s="132" t="s">
        <v>638</v>
      </c>
      <c r="K10" s="127"/>
    </row>
    <row r="11" spans="1:11" ht="15" x14ac:dyDescent="0.25">
      <c r="A11" s="7"/>
      <c r="B11" s="156" t="s">
        <v>641</v>
      </c>
      <c r="C11" s="157" t="s">
        <v>642</v>
      </c>
      <c r="D11" s="131"/>
      <c r="E11" s="136"/>
      <c r="F11" s="131">
        <v>9202</v>
      </c>
      <c r="G11" s="136">
        <v>12250</v>
      </c>
      <c r="H11" s="134">
        <f t="shared" si="0"/>
        <v>-3048</v>
      </c>
      <c r="I11" s="134">
        <v>0</v>
      </c>
      <c r="J11" s="158" t="s">
        <v>589</v>
      </c>
      <c r="K11" s="127"/>
    </row>
    <row r="12" spans="1:11" ht="38.5" x14ac:dyDescent="0.35">
      <c r="A12" s="7"/>
      <c r="B12" s="156" t="s">
        <v>643</v>
      </c>
      <c r="C12" s="157" t="s">
        <v>644</v>
      </c>
      <c r="D12" s="131"/>
      <c r="E12" s="136"/>
      <c r="F12" s="131">
        <v>192389</v>
      </c>
      <c r="G12" s="136">
        <v>35000</v>
      </c>
      <c r="H12" s="134">
        <f t="shared" si="0"/>
        <v>157389</v>
      </c>
      <c r="I12" s="134">
        <v>157389</v>
      </c>
      <c r="J12" s="132" t="s">
        <v>645</v>
      </c>
      <c r="K12" s="127"/>
    </row>
    <row r="13" spans="1:11" ht="26.25" x14ac:dyDescent="0.25">
      <c r="A13" s="7"/>
      <c r="B13" s="154" t="s">
        <v>215</v>
      </c>
      <c r="C13" s="135" t="s">
        <v>216</v>
      </c>
      <c r="D13" s="131">
        <v>495000</v>
      </c>
      <c r="E13" s="136">
        <v>462639.57</v>
      </c>
      <c r="F13" s="131">
        <v>32360</v>
      </c>
      <c r="G13" s="136">
        <v>0</v>
      </c>
      <c r="H13" s="134">
        <f t="shared" si="0"/>
        <v>32360</v>
      </c>
      <c r="I13" s="134">
        <v>32360</v>
      </c>
      <c r="J13" s="132" t="s">
        <v>646</v>
      </c>
      <c r="K13" s="127"/>
    </row>
    <row r="14" spans="1:11" ht="15" x14ac:dyDescent="0.25">
      <c r="A14" s="7"/>
      <c r="B14" s="154" t="s">
        <v>217</v>
      </c>
      <c r="C14" s="135" t="s">
        <v>218</v>
      </c>
      <c r="D14" s="131">
        <v>320000</v>
      </c>
      <c r="E14" s="136">
        <v>309859.82</v>
      </c>
      <c r="F14" s="131">
        <v>70668</v>
      </c>
      <c r="G14" s="136">
        <v>60528</v>
      </c>
      <c r="H14" s="134">
        <f t="shared" si="0"/>
        <v>10140</v>
      </c>
      <c r="I14" s="134">
        <v>10140</v>
      </c>
      <c r="J14" s="132" t="s">
        <v>646</v>
      </c>
      <c r="K14" s="127"/>
    </row>
    <row r="15" spans="1:11" ht="26" x14ac:dyDescent="0.35">
      <c r="A15" s="7"/>
      <c r="B15" s="154" t="s">
        <v>219</v>
      </c>
      <c r="C15" s="135" t="s">
        <v>220</v>
      </c>
      <c r="D15" s="131">
        <v>1730000</v>
      </c>
      <c r="E15" s="136">
        <v>1512375.17</v>
      </c>
      <c r="F15" s="131">
        <v>217625</v>
      </c>
      <c r="G15" s="136">
        <v>0</v>
      </c>
      <c r="H15" s="134">
        <f t="shared" si="0"/>
        <v>217625</v>
      </c>
      <c r="I15" s="134">
        <v>217625</v>
      </c>
      <c r="J15" s="135" t="s">
        <v>638</v>
      </c>
      <c r="K15" s="127"/>
    </row>
    <row r="16" spans="1:11" x14ac:dyDescent="0.35">
      <c r="A16" s="7"/>
      <c r="B16" s="153" t="s">
        <v>221</v>
      </c>
      <c r="C16" s="135" t="s">
        <v>222</v>
      </c>
      <c r="D16" s="131">
        <v>1275000</v>
      </c>
      <c r="E16" s="136">
        <v>1116381.23</v>
      </c>
      <c r="F16" s="131">
        <v>420769</v>
      </c>
      <c r="G16" s="136">
        <v>262150.3</v>
      </c>
      <c r="H16" s="134">
        <f t="shared" si="0"/>
        <v>158618.70000000001</v>
      </c>
      <c r="I16" s="134">
        <v>158619</v>
      </c>
      <c r="J16" s="132" t="s">
        <v>647</v>
      </c>
      <c r="K16" s="127"/>
    </row>
    <row r="17" spans="1:11" x14ac:dyDescent="0.35">
      <c r="A17" s="7"/>
      <c r="B17" s="154" t="s">
        <v>223</v>
      </c>
      <c r="C17" s="135" t="s">
        <v>224</v>
      </c>
      <c r="D17" s="131">
        <v>306000</v>
      </c>
      <c r="E17" s="136">
        <v>303744.42</v>
      </c>
      <c r="F17" s="131">
        <v>29550</v>
      </c>
      <c r="G17" s="136">
        <v>27294.49</v>
      </c>
      <c r="H17" s="134">
        <f t="shared" si="0"/>
        <v>2255.5099999999984</v>
      </c>
      <c r="I17" s="134">
        <v>2256</v>
      </c>
      <c r="J17" s="158" t="s">
        <v>589</v>
      </c>
      <c r="K17" s="127"/>
    </row>
    <row r="18" spans="1:11" ht="26" x14ac:dyDescent="0.35">
      <c r="A18" s="7"/>
      <c r="B18" s="154" t="s">
        <v>225</v>
      </c>
      <c r="C18" s="135" t="s">
        <v>226</v>
      </c>
      <c r="D18" s="131">
        <v>19999780</v>
      </c>
      <c r="E18" s="136">
        <v>5963915.4800000004</v>
      </c>
      <c r="F18" s="131">
        <v>17934743</v>
      </c>
      <c r="G18" s="136">
        <v>3807788.06</v>
      </c>
      <c r="H18" s="134">
        <f t="shared" si="0"/>
        <v>14126954.939999999</v>
      </c>
      <c r="I18" s="134">
        <v>14126955</v>
      </c>
      <c r="J18" s="158" t="s">
        <v>648</v>
      </c>
      <c r="K18" s="127"/>
    </row>
    <row r="19" spans="1:11" x14ac:dyDescent="0.35">
      <c r="A19" s="7"/>
      <c r="B19" s="156" t="s">
        <v>227</v>
      </c>
      <c r="C19" s="135" t="s">
        <v>228</v>
      </c>
      <c r="D19" s="131"/>
      <c r="E19" s="136"/>
      <c r="F19" s="131">
        <v>26465</v>
      </c>
      <c r="G19" s="136">
        <v>0</v>
      </c>
      <c r="H19" s="134">
        <f t="shared" si="0"/>
        <v>26465</v>
      </c>
      <c r="I19" s="134">
        <v>26465</v>
      </c>
      <c r="J19" s="158" t="s">
        <v>649</v>
      </c>
      <c r="K19" s="127"/>
    </row>
    <row r="20" spans="1:11" ht="15" x14ac:dyDescent="0.25">
      <c r="A20" s="7"/>
      <c r="B20" s="156" t="s">
        <v>650</v>
      </c>
      <c r="C20" s="157" t="s">
        <v>651</v>
      </c>
      <c r="D20" s="131"/>
      <c r="E20" s="136"/>
      <c r="F20" s="131">
        <v>0</v>
      </c>
      <c r="G20" s="136">
        <v>37254</v>
      </c>
      <c r="H20" s="134">
        <f t="shared" si="0"/>
        <v>-37254</v>
      </c>
      <c r="I20" s="134"/>
      <c r="J20" s="158"/>
      <c r="K20" s="127"/>
    </row>
    <row r="21" spans="1:11" ht="15" x14ac:dyDescent="0.25">
      <c r="A21" s="7"/>
      <c r="B21" s="156" t="s">
        <v>652</v>
      </c>
      <c r="C21" s="157" t="s">
        <v>653</v>
      </c>
      <c r="D21" s="131"/>
      <c r="E21" s="136"/>
      <c r="F21" s="131">
        <v>29807</v>
      </c>
      <c r="G21" s="136">
        <v>0</v>
      </c>
      <c r="H21" s="134">
        <f t="shared" si="0"/>
        <v>29807</v>
      </c>
      <c r="I21" s="134">
        <v>29807</v>
      </c>
      <c r="J21" s="158" t="s">
        <v>649</v>
      </c>
      <c r="K21" s="127"/>
    </row>
    <row r="22" spans="1:11" ht="26" x14ac:dyDescent="0.35">
      <c r="A22" s="7"/>
      <c r="B22" s="156" t="s">
        <v>654</v>
      </c>
      <c r="C22" s="157" t="s">
        <v>655</v>
      </c>
      <c r="D22" s="131"/>
      <c r="E22" s="136"/>
      <c r="F22" s="131">
        <v>178500</v>
      </c>
      <c r="G22" s="136">
        <v>96938</v>
      </c>
      <c r="H22" s="134">
        <f t="shared" si="0"/>
        <v>81562</v>
      </c>
      <c r="I22" s="134">
        <v>81562</v>
      </c>
      <c r="J22" s="158" t="s">
        <v>722</v>
      </c>
      <c r="K22" s="127"/>
    </row>
    <row r="23" spans="1:11" x14ac:dyDescent="0.35">
      <c r="A23" s="7"/>
      <c r="B23" s="156" t="s">
        <v>656</v>
      </c>
      <c r="C23" s="157" t="s">
        <v>657</v>
      </c>
      <c r="D23" s="131"/>
      <c r="E23" s="136"/>
      <c r="F23" s="131">
        <v>24000</v>
      </c>
      <c r="G23" s="136">
        <v>0</v>
      </c>
      <c r="H23" s="134">
        <f t="shared" si="0"/>
        <v>24000</v>
      </c>
      <c r="I23" s="134">
        <v>24000</v>
      </c>
      <c r="J23" s="158" t="s">
        <v>648</v>
      </c>
      <c r="K23" s="127"/>
    </row>
    <row r="24" spans="1:11" x14ac:dyDescent="0.35">
      <c r="A24" s="7"/>
      <c r="B24" s="156" t="s">
        <v>658</v>
      </c>
      <c r="C24" s="157" t="s">
        <v>659</v>
      </c>
      <c r="D24" s="131"/>
      <c r="E24" s="136"/>
      <c r="F24" s="131">
        <v>671855</v>
      </c>
      <c r="G24" s="136">
        <v>672835</v>
      </c>
      <c r="H24" s="134">
        <f t="shared" si="0"/>
        <v>-980</v>
      </c>
      <c r="I24" s="134">
        <v>0</v>
      </c>
      <c r="J24" s="158" t="s">
        <v>589</v>
      </c>
      <c r="K24" s="127"/>
    </row>
    <row r="25" spans="1:11" x14ac:dyDescent="0.35">
      <c r="A25" s="7"/>
      <c r="B25" s="156" t="s">
        <v>229</v>
      </c>
      <c r="C25" s="135" t="s">
        <v>230</v>
      </c>
      <c r="D25" s="131"/>
      <c r="E25" s="136"/>
      <c r="F25" s="131">
        <v>476070</v>
      </c>
      <c r="G25" s="136">
        <v>0</v>
      </c>
      <c r="H25" s="134">
        <f t="shared" si="0"/>
        <v>476070</v>
      </c>
      <c r="I25" s="134">
        <v>476070</v>
      </c>
      <c r="J25" s="132"/>
      <c r="K25" s="127"/>
    </row>
    <row r="26" spans="1:11" x14ac:dyDescent="0.35">
      <c r="A26" s="7"/>
      <c r="B26" s="156" t="s">
        <v>660</v>
      </c>
      <c r="C26" s="157" t="s">
        <v>661</v>
      </c>
      <c r="D26" s="131"/>
      <c r="E26" s="136"/>
      <c r="F26" s="131">
        <v>218035</v>
      </c>
      <c r="G26" s="136">
        <v>209535</v>
      </c>
      <c r="H26" s="134">
        <f t="shared" si="0"/>
        <v>8500</v>
      </c>
      <c r="I26" s="134">
        <v>8500</v>
      </c>
      <c r="J26" s="132" t="s">
        <v>647</v>
      </c>
      <c r="K26" s="127"/>
    </row>
    <row r="27" spans="1:11" x14ac:dyDescent="0.35">
      <c r="A27" s="7"/>
      <c r="B27" s="156" t="s">
        <v>662</v>
      </c>
      <c r="C27" s="157" t="s">
        <v>663</v>
      </c>
      <c r="D27" s="131"/>
      <c r="E27" s="136"/>
      <c r="F27" s="131">
        <v>66825</v>
      </c>
      <c r="G27" s="136">
        <v>66825</v>
      </c>
      <c r="H27" s="134">
        <f t="shared" si="0"/>
        <v>0</v>
      </c>
      <c r="I27" s="134">
        <v>0</v>
      </c>
      <c r="J27" s="158" t="s">
        <v>589</v>
      </c>
      <c r="K27" s="127"/>
    </row>
    <row r="28" spans="1:11" x14ac:dyDescent="0.35">
      <c r="A28" s="7"/>
      <c r="B28" s="156" t="s">
        <v>664</v>
      </c>
      <c r="C28" s="157" t="s">
        <v>665</v>
      </c>
      <c r="D28" s="131"/>
      <c r="E28" s="136"/>
      <c r="F28" s="131">
        <v>250000</v>
      </c>
      <c r="G28" s="136">
        <v>0</v>
      </c>
      <c r="H28" s="134">
        <f t="shared" si="0"/>
        <v>250000</v>
      </c>
      <c r="I28" s="134">
        <v>250000</v>
      </c>
      <c r="J28" s="132" t="s">
        <v>721</v>
      </c>
      <c r="K28" s="127"/>
    </row>
    <row r="29" spans="1:11" x14ac:dyDescent="0.35">
      <c r="A29" s="7"/>
      <c r="B29" s="156" t="s">
        <v>666</v>
      </c>
      <c r="C29" s="157" t="s">
        <v>667</v>
      </c>
      <c r="D29" s="131"/>
      <c r="E29" s="136"/>
      <c r="F29" s="131">
        <v>223840</v>
      </c>
      <c r="G29" s="136">
        <v>0</v>
      </c>
      <c r="H29" s="134">
        <f t="shared" si="0"/>
        <v>223840</v>
      </c>
      <c r="I29" s="134">
        <v>223840</v>
      </c>
      <c r="J29" s="158" t="s">
        <v>668</v>
      </c>
      <c r="K29" s="127"/>
    </row>
    <row r="30" spans="1:11" x14ac:dyDescent="0.35">
      <c r="A30" s="7"/>
      <c r="B30" s="156" t="s">
        <v>669</v>
      </c>
      <c r="C30" s="157" t="s">
        <v>670</v>
      </c>
      <c r="D30" s="131"/>
      <c r="E30" s="136"/>
      <c r="F30" s="131">
        <v>87885</v>
      </c>
      <c r="G30" s="136"/>
      <c r="H30" s="134">
        <f t="shared" si="0"/>
        <v>87885</v>
      </c>
      <c r="I30" s="134">
        <v>87885</v>
      </c>
      <c r="J30" s="132" t="s">
        <v>589</v>
      </c>
      <c r="K30" s="127"/>
    </row>
    <row r="31" spans="1:11" ht="15" x14ac:dyDescent="0.25">
      <c r="A31" s="7"/>
      <c r="B31" s="156" t="s">
        <v>671</v>
      </c>
      <c r="C31" s="157" t="s">
        <v>672</v>
      </c>
      <c r="D31" s="131"/>
      <c r="E31" s="136"/>
      <c r="F31" s="131">
        <v>250000</v>
      </c>
      <c r="G31" s="136">
        <v>0</v>
      </c>
      <c r="H31" s="134">
        <f t="shared" si="0"/>
        <v>250000</v>
      </c>
      <c r="I31" s="134">
        <v>250000</v>
      </c>
      <c r="J31" s="132" t="s">
        <v>649</v>
      </c>
      <c r="K31" s="127"/>
    </row>
    <row r="32" spans="1:11" x14ac:dyDescent="0.35">
      <c r="A32" s="7"/>
      <c r="B32" s="156" t="s">
        <v>673</v>
      </c>
      <c r="C32" s="157" t="s">
        <v>674</v>
      </c>
      <c r="D32" s="131"/>
      <c r="E32" s="136"/>
      <c r="F32" s="131">
        <v>280800</v>
      </c>
      <c r="G32" s="136">
        <v>0</v>
      </c>
      <c r="H32" s="134">
        <f t="shared" si="0"/>
        <v>280800</v>
      </c>
      <c r="I32" s="134">
        <v>280800</v>
      </c>
      <c r="J32" s="132" t="s">
        <v>649</v>
      </c>
      <c r="K32" s="127"/>
    </row>
    <row r="33" spans="1:11" ht="15" x14ac:dyDescent="0.25">
      <c r="A33" s="7"/>
      <c r="B33" s="156" t="s">
        <v>675</v>
      </c>
      <c r="C33" s="157" t="s">
        <v>676</v>
      </c>
      <c r="D33" s="131"/>
      <c r="E33" s="136"/>
      <c r="F33" s="131">
        <v>75000</v>
      </c>
      <c r="G33" s="136">
        <v>74521</v>
      </c>
      <c r="H33" s="134">
        <f t="shared" si="0"/>
        <v>479</v>
      </c>
      <c r="I33" s="134">
        <v>479</v>
      </c>
      <c r="J33" s="158" t="s">
        <v>589</v>
      </c>
      <c r="K33" s="127"/>
    </row>
    <row r="34" spans="1:11" ht="15" x14ac:dyDescent="0.25">
      <c r="A34" s="7"/>
      <c r="B34" s="156" t="s">
        <v>677</v>
      </c>
      <c r="C34" s="157" t="s">
        <v>678</v>
      </c>
      <c r="D34" s="131"/>
      <c r="E34" s="136"/>
      <c r="F34" s="131">
        <v>75000</v>
      </c>
      <c r="G34" s="136">
        <v>75000</v>
      </c>
      <c r="H34" s="134">
        <f t="shared" si="0"/>
        <v>0</v>
      </c>
      <c r="I34" s="134">
        <v>0</v>
      </c>
      <c r="J34" s="158" t="s">
        <v>589</v>
      </c>
      <c r="K34" s="127"/>
    </row>
    <row r="35" spans="1:11" ht="15" x14ac:dyDescent="0.25">
      <c r="A35" s="7"/>
      <c r="B35" s="156" t="s">
        <v>679</v>
      </c>
      <c r="C35" s="157" t="s">
        <v>680</v>
      </c>
      <c r="D35" s="131"/>
      <c r="E35" s="136"/>
      <c r="F35" s="131">
        <v>200000</v>
      </c>
      <c r="G35" s="136">
        <v>203855</v>
      </c>
      <c r="H35" s="134">
        <f t="shared" si="0"/>
        <v>-3855</v>
      </c>
      <c r="I35" s="134">
        <v>0</v>
      </c>
      <c r="J35" s="132" t="s">
        <v>589</v>
      </c>
      <c r="K35" s="127"/>
    </row>
    <row r="36" spans="1:11" ht="26" x14ac:dyDescent="0.35">
      <c r="A36" s="7"/>
      <c r="B36" s="156" t="s">
        <v>681</v>
      </c>
      <c r="C36" s="157" t="s">
        <v>682</v>
      </c>
      <c r="D36" s="131"/>
      <c r="E36" s="136"/>
      <c r="F36" s="131">
        <v>157000</v>
      </c>
      <c r="G36" s="136">
        <v>0</v>
      </c>
      <c r="H36" s="134">
        <f t="shared" si="0"/>
        <v>157000</v>
      </c>
      <c r="I36" s="134">
        <v>157000</v>
      </c>
      <c r="J36" s="132" t="s">
        <v>647</v>
      </c>
      <c r="K36" s="127"/>
    </row>
    <row r="37" spans="1:11" x14ac:dyDescent="0.35">
      <c r="A37" s="7"/>
      <c r="B37" s="156" t="s">
        <v>683</v>
      </c>
      <c r="C37" s="157" t="s">
        <v>684</v>
      </c>
      <c r="D37" s="131"/>
      <c r="E37" s="136"/>
      <c r="F37" s="131">
        <v>63650</v>
      </c>
      <c r="G37" s="136">
        <v>0</v>
      </c>
      <c r="H37" s="134">
        <f t="shared" si="0"/>
        <v>63650</v>
      </c>
      <c r="I37" s="134">
        <v>63650</v>
      </c>
      <c r="J37" s="132" t="s">
        <v>649</v>
      </c>
      <c r="K37" s="127"/>
    </row>
    <row r="38" spans="1:11" x14ac:dyDescent="0.35">
      <c r="A38" s="7"/>
      <c r="B38" s="156" t="s">
        <v>685</v>
      </c>
      <c r="C38" s="157" t="s">
        <v>686</v>
      </c>
      <c r="D38" s="131"/>
      <c r="E38" s="136"/>
      <c r="F38" s="159">
        <v>46500</v>
      </c>
      <c r="G38" s="160">
        <v>46550</v>
      </c>
      <c r="H38" s="134">
        <f t="shared" si="0"/>
        <v>-50</v>
      </c>
      <c r="I38" s="161">
        <v>0</v>
      </c>
      <c r="J38" s="158" t="s">
        <v>589</v>
      </c>
      <c r="K38" s="127"/>
    </row>
    <row r="39" spans="1:11" x14ac:dyDescent="0.35">
      <c r="A39" s="7"/>
      <c r="B39" s="156" t="s">
        <v>687</v>
      </c>
      <c r="C39" s="157" t="s">
        <v>688</v>
      </c>
      <c r="D39" s="131"/>
      <c r="E39" s="136"/>
      <c r="F39" s="131">
        <v>11500</v>
      </c>
      <c r="G39" s="136">
        <v>0</v>
      </c>
      <c r="H39" s="134">
        <f t="shared" ref="H39:H70" si="1">F39-G39</f>
        <v>11500</v>
      </c>
      <c r="I39" s="134">
        <v>11500</v>
      </c>
      <c r="J39" s="132" t="s">
        <v>649</v>
      </c>
      <c r="K39" s="127"/>
    </row>
    <row r="40" spans="1:11" x14ac:dyDescent="0.35">
      <c r="A40" s="7"/>
      <c r="B40" s="156" t="s">
        <v>689</v>
      </c>
      <c r="C40" s="157" t="s">
        <v>690</v>
      </c>
      <c r="D40" s="131"/>
      <c r="E40" s="136"/>
      <c r="F40" s="131">
        <v>11500</v>
      </c>
      <c r="G40" s="136">
        <v>11500</v>
      </c>
      <c r="H40" s="134">
        <f t="shared" si="1"/>
        <v>0</v>
      </c>
      <c r="I40" s="134">
        <v>0</v>
      </c>
      <c r="J40" s="158" t="s">
        <v>589</v>
      </c>
      <c r="K40" s="127"/>
    </row>
    <row r="41" spans="1:11" x14ac:dyDescent="0.35">
      <c r="A41" s="7"/>
      <c r="B41" s="156" t="s">
        <v>691</v>
      </c>
      <c r="C41" s="157" t="s">
        <v>692</v>
      </c>
      <c r="D41" s="131"/>
      <c r="E41" s="136"/>
      <c r="F41" s="131">
        <v>20000</v>
      </c>
      <c r="G41" s="136">
        <v>10510</v>
      </c>
      <c r="H41" s="134">
        <f t="shared" si="1"/>
        <v>9490</v>
      </c>
      <c r="I41" s="134">
        <v>9490</v>
      </c>
      <c r="J41" s="132" t="s">
        <v>649</v>
      </c>
      <c r="K41" s="127"/>
    </row>
    <row r="42" spans="1:11" x14ac:dyDescent="0.35">
      <c r="A42" s="7"/>
      <c r="B42" s="156" t="s">
        <v>693</v>
      </c>
      <c r="C42" s="157" t="s">
        <v>694</v>
      </c>
      <c r="D42" s="131"/>
      <c r="E42" s="136"/>
      <c r="F42" s="131">
        <v>35000</v>
      </c>
      <c r="G42" s="136">
        <v>0</v>
      </c>
      <c r="H42" s="134">
        <f t="shared" si="1"/>
        <v>35000</v>
      </c>
      <c r="I42" s="134">
        <v>35000</v>
      </c>
      <c r="J42" s="132" t="s">
        <v>649</v>
      </c>
      <c r="K42" s="127"/>
    </row>
    <row r="43" spans="1:11" x14ac:dyDescent="0.35">
      <c r="A43" s="7"/>
      <c r="B43" s="156" t="s">
        <v>695</v>
      </c>
      <c r="C43" s="157" t="s">
        <v>696</v>
      </c>
      <c r="D43" s="131"/>
      <c r="E43" s="136"/>
      <c r="F43" s="131">
        <v>31500</v>
      </c>
      <c r="G43" s="136">
        <v>0</v>
      </c>
      <c r="H43" s="134">
        <f t="shared" si="1"/>
        <v>31500</v>
      </c>
      <c r="I43" s="134">
        <v>31500</v>
      </c>
      <c r="J43" s="132" t="s">
        <v>649</v>
      </c>
      <c r="K43" s="127"/>
    </row>
    <row r="44" spans="1:11" x14ac:dyDescent="0.35">
      <c r="A44" s="12"/>
      <c r="B44" s="156" t="s">
        <v>697</v>
      </c>
      <c r="C44" s="157" t="s">
        <v>698</v>
      </c>
      <c r="D44" s="131"/>
      <c r="E44" s="136"/>
      <c r="F44" s="131">
        <v>47400</v>
      </c>
      <c r="G44" s="136">
        <v>0</v>
      </c>
      <c r="H44" s="134">
        <f t="shared" si="1"/>
        <v>47400</v>
      </c>
      <c r="I44" s="134">
        <v>47400</v>
      </c>
      <c r="J44" s="132" t="s">
        <v>649</v>
      </c>
      <c r="K44" s="127"/>
    </row>
    <row r="45" spans="1:11" x14ac:dyDescent="0.35">
      <c r="A45" s="12"/>
      <c r="B45" s="156" t="s">
        <v>699</v>
      </c>
      <c r="C45" s="157" t="s">
        <v>700</v>
      </c>
      <c r="D45" s="131"/>
      <c r="E45" s="136"/>
      <c r="F45" s="131">
        <v>29775</v>
      </c>
      <c r="G45" s="136">
        <v>24141</v>
      </c>
      <c r="H45" s="134">
        <f t="shared" si="1"/>
        <v>5634</v>
      </c>
      <c r="I45" s="134">
        <v>5634</v>
      </c>
      <c r="J45" s="158" t="s">
        <v>589</v>
      </c>
      <c r="K45" s="127"/>
    </row>
    <row r="46" spans="1:11" x14ac:dyDescent="0.35">
      <c r="A46" s="12"/>
      <c r="B46" s="156" t="s">
        <v>701</v>
      </c>
      <c r="C46" s="157" t="s">
        <v>702</v>
      </c>
      <c r="D46" s="131"/>
      <c r="E46" s="136"/>
      <c r="F46" s="131">
        <v>21750</v>
      </c>
      <c r="G46" s="136">
        <v>18643</v>
      </c>
      <c r="H46" s="134">
        <f t="shared" si="1"/>
        <v>3107</v>
      </c>
      <c r="I46" s="134">
        <v>3107</v>
      </c>
      <c r="J46" s="132" t="s">
        <v>589</v>
      </c>
      <c r="K46" s="127"/>
    </row>
    <row r="47" spans="1:11" x14ac:dyDescent="0.35">
      <c r="A47" s="12"/>
      <c r="B47" s="156" t="s">
        <v>703</v>
      </c>
      <c r="C47" s="157" t="s">
        <v>704</v>
      </c>
      <c r="D47" s="131"/>
      <c r="E47" s="136"/>
      <c r="F47" s="131">
        <v>71000</v>
      </c>
      <c r="G47" s="136">
        <v>0</v>
      </c>
      <c r="H47" s="134">
        <f t="shared" si="1"/>
        <v>71000</v>
      </c>
      <c r="I47" s="134">
        <v>71000</v>
      </c>
      <c r="J47" s="132" t="s">
        <v>649</v>
      </c>
      <c r="K47" s="127"/>
    </row>
    <row r="48" spans="1:11" x14ac:dyDescent="0.35">
      <c r="A48" s="12"/>
      <c r="B48" s="156" t="s">
        <v>705</v>
      </c>
      <c r="C48" s="157" t="s">
        <v>706</v>
      </c>
      <c r="D48" s="131"/>
      <c r="E48" s="136"/>
      <c r="F48" s="131">
        <v>244677</v>
      </c>
      <c r="G48" s="136">
        <v>80000</v>
      </c>
      <c r="H48" s="134">
        <f t="shared" si="1"/>
        <v>164677</v>
      </c>
      <c r="I48" s="134">
        <v>164677</v>
      </c>
      <c r="J48" s="132" t="s">
        <v>707</v>
      </c>
      <c r="K48" s="127"/>
    </row>
    <row r="49" spans="1:11" x14ac:dyDescent="0.35">
      <c r="A49" s="12"/>
      <c r="B49" s="154" t="s">
        <v>708</v>
      </c>
      <c r="C49" s="135" t="s">
        <v>709</v>
      </c>
      <c r="D49" s="131">
        <v>0</v>
      </c>
      <c r="E49" s="136">
        <v>0</v>
      </c>
      <c r="F49" s="131">
        <v>106300</v>
      </c>
      <c r="G49" s="136">
        <v>37742</v>
      </c>
      <c r="H49" s="134">
        <f t="shared" si="1"/>
        <v>68558</v>
      </c>
      <c r="I49" s="134">
        <v>68558</v>
      </c>
      <c r="J49" s="132" t="s">
        <v>649</v>
      </c>
      <c r="K49" s="127"/>
    </row>
    <row r="50" spans="1:11" x14ac:dyDescent="0.35">
      <c r="A50" s="12"/>
      <c r="B50" s="154" t="s">
        <v>231</v>
      </c>
      <c r="C50" s="135" t="s">
        <v>232</v>
      </c>
      <c r="D50" s="131">
        <v>54700</v>
      </c>
      <c r="E50" s="136">
        <v>30003.75</v>
      </c>
      <c r="F50" s="131">
        <v>36496</v>
      </c>
      <c r="G50" s="136">
        <v>11800</v>
      </c>
      <c r="H50" s="134">
        <f t="shared" si="1"/>
        <v>24696</v>
      </c>
      <c r="I50" s="134">
        <v>24696</v>
      </c>
      <c r="J50" s="158" t="s">
        <v>649</v>
      </c>
      <c r="K50" s="127"/>
    </row>
    <row r="51" spans="1:11" x14ac:dyDescent="0.35">
      <c r="A51" s="12"/>
      <c r="B51" s="154" t="s">
        <v>233</v>
      </c>
      <c r="C51" s="135" t="s">
        <v>234</v>
      </c>
      <c r="D51" s="131">
        <v>627674</v>
      </c>
      <c r="E51" s="136">
        <v>124396.31</v>
      </c>
      <c r="F51" s="131">
        <v>506759</v>
      </c>
      <c r="G51" s="136">
        <v>3480.81</v>
      </c>
      <c r="H51" s="134">
        <f t="shared" si="1"/>
        <v>503278.19</v>
      </c>
      <c r="I51" s="134">
        <v>503278</v>
      </c>
      <c r="J51" s="158" t="s">
        <v>648</v>
      </c>
      <c r="K51" s="127"/>
    </row>
    <row r="52" spans="1:11" x14ac:dyDescent="0.35">
      <c r="A52" s="12"/>
      <c r="B52" s="153" t="s">
        <v>235</v>
      </c>
      <c r="C52" s="135" t="s">
        <v>236</v>
      </c>
      <c r="D52" s="131">
        <v>567000</v>
      </c>
      <c r="E52" s="136">
        <v>549524.18000000005</v>
      </c>
      <c r="F52" s="131">
        <v>23474</v>
      </c>
      <c r="G52" s="136">
        <v>5998.55</v>
      </c>
      <c r="H52" s="134">
        <f t="shared" si="1"/>
        <v>17475.45</v>
      </c>
      <c r="I52" s="134">
        <v>17475</v>
      </c>
      <c r="J52" s="158" t="s">
        <v>649</v>
      </c>
      <c r="K52" s="127"/>
    </row>
    <row r="53" spans="1:11" x14ac:dyDescent="0.35">
      <c r="A53" s="12"/>
      <c r="B53" s="154" t="s">
        <v>237</v>
      </c>
      <c r="C53" s="135" t="s">
        <v>238</v>
      </c>
      <c r="D53" s="131">
        <v>186000</v>
      </c>
      <c r="E53" s="136">
        <v>185824.8</v>
      </c>
      <c r="F53" s="131">
        <v>20175</v>
      </c>
      <c r="G53" s="136">
        <v>20000</v>
      </c>
      <c r="H53" s="134">
        <f t="shared" si="1"/>
        <v>175</v>
      </c>
      <c r="I53" s="134">
        <v>175</v>
      </c>
      <c r="J53" s="158" t="s">
        <v>589</v>
      </c>
      <c r="K53" s="127"/>
    </row>
    <row r="54" spans="1:11" ht="26" x14ac:dyDescent="0.35">
      <c r="A54" s="12"/>
      <c r="B54" s="153" t="s">
        <v>239</v>
      </c>
      <c r="C54" s="135" t="s">
        <v>710</v>
      </c>
      <c r="D54" s="131">
        <v>1190000</v>
      </c>
      <c r="E54" s="136">
        <v>742800</v>
      </c>
      <c r="F54" s="131">
        <v>1190000</v>
      </c>
      <c r="G54" s="136">
        <v>742800</v>
      </c>
      <c r="H54" s="134">
        <f t="shared" si="1"/>
        <v>447200</v>
      </c>
      <c r="I54" s="134">
        <v>447200</v>
      </c>
      <c r="J54" s="158" t="s">
        <v>649</v>
      </c>
      <c r="K54" s="127"/>
    </row>
    <row r="55" spans="1:11" x14ac:dyDescent="0.35">
      <c r="A55" s="12"/>
      <c r="B55" s="153" t="s">
        <v>240</v>
      </c>
      <c r="C55" s="135" t="s">
        <v>241</v>
      </c>
      <c r="D55" s="131">
        <v>1000000</v>
      </c>
      <c r="E55" s="136">
        <v>831780.09</v>
      </c>
      <c r="F55" s="131">
        <v>415499</v>
      </c>
      <c r="G55" s="136">
        <v>247279.35999999999</v>
      </c>
      <c r="H55" s="134">
        <f t="shared" si="1"/>
        <v>168219.64</v>
      </c>
      <c r="I55" s="134">
        <v>168220</v>
      </c>
      <c r="J55" s="158" t="s">
        <v>649</v>
      </c>
      <c r="K55" s="127"/>
    </row>
    <row r="56" spans="1:11" ht="26" x14ac:dyDescent="0.35">
      <c r="A56" s="12"/>
      <c r="B56" s="154" t="s">
        <v>242</v>
      </c>
      <c r="C56" s="135" t="s">
        <v>243</v>
      </c>
      <c r="D56" s="131">
        <v>2921532</v>
      </c>
      <c r="E56" s="136">
        <v>2767799.36</v>
      </c>
      <c r="F56" s="131">
        <v>42202</v>
      </c>
      <c r="G56" s="136">
        <v>0</v>
      </c>
      <c r="H56" s="134">
        <f t="shared" si="1"/>
        <v>42202</v>
      </c>
      <c r="I56" s="134">
        <v>42202</v>
      </c>
      <c r="J56" s="132" t="s">
        <v>649</v>
      </c>
      <c r="K56" s="127"/>
    </row>
    <row r="57" spans="1:11" x14ac:dyDescent="0.35">
      <c r="A57" s="12"/>
      <c r="B57" s="153" t="s">
        <v>244</v>
      </c>
      <c r="C57" s="135" t="s">
        <v>245</v>
      </c>
      <c r="D57" s="131">
        <v>25200</v>
      </c>
      <c r="E57" s="136">
        <v>31366.83</v>
      </c>
      <c r="F57" s="131">
        <v>-31367</v>
      </c>
      <c r="G57" s="136">
        <v>0</v>
      </c>
      <c r="H57" s="134">
        <f t="shared" si="1"/>
        <v>-31367</v>
      </c>
      <c r="I57" s="134">
        <v>-31367</v>
      </c>
      <c r="J57" s="132" t="s">
        <v>711</v>
      </c>
      <c r="K57" s="127"/>
    </row>
    <row r="58" spans="1:11" x14ac:dyDescent="0.35">
      <c r="A58" s="12"/>
      <c r="B58" s="153" t="s">
        <v>246</v>
      </c>
      <c r="C58" s="135" t="s">
        <v>214</v>
      </c>
      <c r="D58" s="131">
        <v>550000</v>
      </c>
      <c r="E58" s="136">
        <v>280976.14</v>
      </c>
      <c r="F58" s="131">
        <v>287392</v>
      </c>
      <c r="G58" s="136">
        <v>18338.98</v>
      </c>
      <c r="H58" s="134">
        <f t="shared" si="1"/>
        <v>269053.02</v>
      </c>
      <c r="I58" s="134"/>
      <c r="J58" s="158" t="s">
        <v>649</v>
      </c>
      <c r="K58" s="127"/>
    </row>
    <row r="59" spans="1:11" x14ac:dyDescent="0.35">
      <c r="A59" s="12"/>
      <c r="B59" s="153" t="s">
        <v>247</v>
      </c>
      <c r="C59" s="135" t="s">
        <v>248</v>
      </c>
      <c r="D59" s="131">
        <v>2515600</v>
      </c>
      <c r="E59" s="136">
        <v>365159.5</v>
      </c>
      <c r="F59" s="131">
        <v>2515600</v>
      </c>
      <c r="G59" s="136">
        <v>365159.5</v>
      </c>
      <c r="H59" s="134">
        <f t="shared" si="1"/>
        <v>2150440.5</v>
      </c>
      <c r="I59" s="134">
        <v>2150441</v>
      </c>
      <c r="J59" s="132" t="s">
        <v>649</v>
      </c>
      <c r="K59" s="127"/>
    </row>
    <row r="60" spans="1:11" x14ac:dyDescent="0.35">
      <c r="A60" s="12"/>
      <c r="B60" s="153" t="s">
        <v>249</v>
      </c>
      <c r="C60" s="135" t="s">
        <v>250</v>
      </c>
      <c r="D60" s="131">
        <v>3168750</v>
      </c>
      <c r="E60" s="136">
        <v>171802.75</v>
      </c>
      <c r="F60" s="131">
        <v>3168750</v>
      </c>
      <c r="G60" s="136">
        <v>171802.75</v>
      </c>
      <c r="H60" s="134">
        <f t="shared" si="1"/>
        <v>2996947.25</v>
      </c>
      <c r="I60" s="134">
        <v>2996947</v>
      </c>
      <c r="J60" s="132" t="s">
        <v>648</v>
      </c>
      <c r="K60" s="127"/>
    </row>
    <row r="61" spans="1:11" ht="38.5" x14ac:dyDescent="0.35">
      <c r="A61" s="12"/>
      <c r="B61" s="153" t="s">
        <v>251</v>
      </c>
      <c r="C61" s="135" t="s">
        <v>252</v>
      </c>
      <c r="D61" s="131">
        <v>2098250</v>
      </c>
      <c r="E61" s="136">
        <v>224780</v>
      </c>
      <c r="F61" s="131">
        <v>2098250</v>
      </c>
      <c r="G61" s="136">
        <v>224780</v>
      </c>
      <c r="H61" s="134">
        <f t="shared" si="1"/>
        <v>1873470</v>
      </c>
      <c r="I61" s="134">
        <v>1873470</v>
      </c>
      <c r="J61" s="135" t="s">
        <v>712</v>
      </c>
      <c r="K61" s="127"/>
    </row>
    <row r="62" spans="1:11" x14ac:dyDescent="0.35">
      <c r="A62" s="12"/>
      <c r="B62" s="154" t="s">
        <v>253</v>
      </c>
      <c r="C62" s="135" t="s">
        <v>254</v>
      </c>
      <c r="D62" s="131">
        <v>231282</v>
      </c>
      <c r="E62" s="136">
        <v>213208.32000000001</v>
      </c>
      <c r="F62" s="131">
        <v>18074</v>
      </c>
      <c r="G62" s="136">
        <v>0</v>
      </c>
      <c r="H62" s="134">
        <f t="shared" si="1"/>
        <v>18074</v>
      </c>
      <c r="I62" s="134">
        <v>18074</v>
      </c>
      <c r="J62" s="158" t="s">
        <v>649</v>
      </c>
      <c r="K62" s="127"/>
    </row>
    <row r="63" spans="1:11" x14ac:dyDescent="0.35">
      <c r="A63" s="12"/>
      <c r="B63" s="154" t="s">
        <v>255</v>
      </c>
      <c r="C63" s="135" t="s">
        <v>256</v>
      </c>
      <c r="D63" s="131">
        <v>105000</v>
      </c>
      <c r="E63" s="136">
        <v>94934</v>
      </c>
      <c r="F63" s="131">
        <v>10066</v>
      </c>
      <c r="G63" s="136">
        <v>0</v>
      </c>
      <c r="H63" s="134">
        <f t="shared" si="1"/>
        <v>10066</v>
      </c>
      <c r="I63" s="134"/>
      <c r="J63" s="158" t="s">
        <v>648</v>
      </c>
      <c r="K63" s="127"/>
    </row>
    <row r="64" spans="1:11" x14ac:dyDescent="0.35">
      <c r="A64" s="12"/>
      <c r="B64" s="153" t="s">
        <v>257</v>
      </c>
      <c r="C64" s="135" t="s">
        <v>258</v>
      </c>
      <c r="D64" s="131">
        <v>153000</v>
      </c>
      <c r="E64" s="136">
        <v>177095.02</v>
      </c>
      <c r="F64" s="131">
        <v>89580</v>
      </c>
      <c r="G64" s="136">
        <v>89579.53</v>
      </c>
      <c r="H64" s="134">
        <f t="shared" si="1"/>
        <v>0.47000000000116415</v>
      </c>
      <c r="I64" s="134">
        <v>0</v>
      </c>
      <c r="J64" s="158" t="s">
        <v>589</v>
      </c>
      <c r="K64" s="127"/>
    </row>
    <row r="65" spans="1:11" x14ac:dyDescent="0.35">
      <c r="A65" s="12"/>
      <c r="B65" s="153" t="s">
        <v>259</v>
      </c>
      <c r="C65" s="135" t="s">
        <v>260</v>
      </c>
      <c r="D65" s="131">
        <v>153000</v>
      </c>
      <c r="E65" s="136">
        <v>94328.46</v>
      </c>
      <c r="F65" s="131">
        <v>153000</v>
      </c>
      <c r="G65" s="136">
        <v>94328.46</v>
      </c>
      <c r="H65" s="134">
        <f t="shared" si="1"/>
        <v>58671.539999999994</v>
      </c>
      <c r="I65" s="134">
        <v>58672</v>
      </c>
      <c r="J65" s="158" t="s">
        <v>649</v>
      </c>
      <c r="K65" s="127"/>
    </row>
    <row r="66" spans="1:11" x14ac:dyDescent="0.35">
      <c r="A66" s="12"/>
      <c r="B66" s="153" t="s">
        <v>261</v>
      </c>
      <c r="C66" s="135" t="s">
        <v>262</v>
      </c>
      <c r="D66" s="131">
        <v>1850000</v>
      </c>
      <c r="E66" s="136">
        <v>723287.83</v>
      </c>
      <c r="F66" s="131">
        <v>1850000</v>
      </c>
      <c r="G66" s="136">
        <v>723287.83</v>
      </c>
      <c r="H66" s="134">
        <f t="shared" si="1"/>
        <v>1126712.17</v>
      </c>
      <c r="I66" s="134">
        <v>1126712</v>
      </c>
      <c r="J66" s="132" t="s">
        <v>649</v>
      </c>
      <c r="K66" s="127"/>
    </row>
    <row r="67" spans="1:11" x14ac:dyDescent="0.35">
      <c r="A67" s="12"/>
      <c r="B67" s="153" t="s">
        <v>263</v>
      </c>
      <c r="C67" s="135" t="s">
        <v>264</v>
      </c>
      <c r="D67" s="131">
        <v>2346320</v>
      </c>
      <c r="E67" s="136">
        <v>2037907.81</v>
      </c>
      <c r="F67" s="131">
        <v>169947</v>
      </c>
      <c r="G67" s="136">
        <v>0</v>
      </c>
      <c r="H67" s="134">
        <f t="shared" si="1"/>
        <v>169947</v>
      </c>
      <c r="I67" s="134">
        <v>9145</v>
      </c>
      <c r="J67" s="132" t="s">
        <v>649</v>
      </c>
      <c r="K67" s="127"/>
    </row>
    <row r="68" spans="1:11" ht="26" x14ac:dyDescent="0.35">
      <c r="A68" s="12"/>
      <c r="B68" s="153" t="s">
        <v>713</v>
      </c>
      <c r="C68" s="135" t="s">
        <v>714</v>
      </c>
      <c r="D68" s="131"/>
      <c r="E68" s="136"/>
      <c r="F68" s="131">
        <v>0</v>
      </c>
      <c r="G68" s="136">
        <v>156147</v>
      </c>
      <c r="H68" s="134">
        <f t="shared" si="1"/>
        <v>-156147</v>
      </c>
      <c r="I68" s="134"/>
      <c r="J68" s="158" t="s">
        <v>649</v>
      </c>
      <c r="K68" s="127"/>
    </row>
    <row r="69" spans="1:11" x14ac:dyDescent="0.35">
      <c r="A69" s="12"/>
      <c r="B69" s="153" t="s">
        <v>715</v>
      </c>
      <c r="C69" s="135" t="s">
        <v>716</v>
      </c>
      <c r="D69" s="131"/>
      <c r="E69" s="136"/>
      <c r="F69" s="131">
        <v>142944</v>
      </c>
      <c r="G69" s="136">
        <v>147600</v>
      </c>
      <c r="H69" s="134">
        <f t="shared" si="1"/>
        <v>-4656</v>
      </c>
      <c r="I69" s="134"/>
      <c r="J69" s="158" t="s">
        <v>649</v>
      </c>
      <c r="K69" s="127"/>
    </row>
    <row r="70" spans="1:11" x14ac:dyDescent="0.35">
      <c r="A70" s="12"/>
      <c r="B70" s="154" t="s">
        <v>265</v>
      </c>
      <c r="C70" s="135" t="s">
        <v>266</v>
      </c>
      <c r="D70" s="131">
        <v>68500</v>
      </c>
      <c r="E70" s="136">
        <v>64110.8</v>
      </c>
      <c r="F70" s="131">
        <v>4389</v>
      </c>
      <c r="G70" s="136">
        <v>0</v>
      </c>
      <c r="H70" s="134">
        <f t="shared" si="1"/>
        <v>4389</v>
      </c>
      <c r="I70" s="134">
        <v>4389</v>
      </c>
      <c r="J70" s="158" t="s">
        <v>649</v>
      </c>
      <c r="K70" s="127"/>
    </row>
    <row r="71" spans="1:11" x14ac:dyDescent="0.35">
      <c r="A71" s="12"/>
      <c r="B71" s="153" t="s">
        <v>717</v>
      </c>
      <c r="C71" s="135" t="s">
        <v>718</v>
      </c>
      <c r="D71" s="131">
        <v>3070000</v>
      </c>
      <c r="E71" s="136">
        <v>537527.75</v>
      </c>
      <c r="F71" s="131">
        <v>2575000</v>
      </c>
      <c r="G71" s="136">
        <v>537527.75</v>
      </c>
      <c r="H71" s="134">
        <f t="shared" ref="H71:H72" si="2">F71-G71</f>
        <v>2037472.25</v>
      </c>
      <c r="I71" s="134">
        <v>2037472</v>
      </c>
      <c r="J71" s="158" t="s">
        <v>649</v>
      </c>
      <c r="K71" s="127"/>
    </row>
    <row r="72" spans="1:11" x14ac:dyDescent="0.35">
      <c r="A72" s="12"/>
      <c r="B72" s="153" t="s">
        <v>719</v>
      </c>
      <c r="C72" s="135" t="s">
        <v>720</v>
      </c>
      <c r="D72" s="131"/>
      <c r="E72" s="136"/>
      <c r="F72" s="131">
        <v>495000</v>
      </c>
      <c r="G72" s="136">
        <v>0</v>
      </c>
      <c r="H72" s="134">
        <f t="shared" si="2"/>
        <v>495000</v>
      </c>
      <c r="I72" s="134">
        <v>495000</v>
      </c>
      <c r="J72" s="158" t="s">
        <v>649</v>
      </c>
      <c r="K72" s="127"/>
    </row>
    <row r="73" spans="1:11" x14ac:dyDescent="0.35">
      <c r="A73" s="12"/>
      <c r="B73" s="154"/>
      <c r="C73" s="135"/>
      <c r="D73" s="131"/>
      <c r="E73" s="136"/>
      <c r="F73" s="131"/>
      <c r="G73" s="136"/>
      <c r="H73" s="134"/>
      <c r="I73" s="134"/>
      <c r="J73" s="132"/>
      <c r="K73" s="127"/>
    </row>
    <row r="74" spans="1:11" x14ac:dyDescent="0.35">
      <c r="A74" s="12"/>
      <c r="B74" s="155"/>
      <c r="C74" s="128"/>
      <c r="D74" s="138"/>
      <c r="E74" s="139"/>
      <c r="F74" s="138"/>
      <c r="G74" s="139"/>
      <c r="H74" s="140"/>
      <c r="I74" s="140"/>
      <c r="J74" s="128"/>
      <c r="K74" s="127"/>
    </row>
    <row r="75" spans="1:11" x14ac:dyDescent="0.35">
      <c r="A75" s="12"/>
      <c r="B75" s="130"/>
      <c r="C75" s="141" t="s">
        <v>515</v>
      </c>
      <c r="D75" s="137">
        <f t="shared" ref="D75:I75" si="3">SUM(D7:D72)</f>
        <v>47007588</v>
      </c>
      <c r="E75" s="137">
        <f t="shared" si="3"/>
        <v>19917529.390000001</v>
      </c>
      <c r="F75" s="137">
        <f t="shared" si="3"/>
        <v>39307104</v>
      </c>
      <c r="G75" s="137">
        <f t="shared" si="3"/>
        <v>9586224.3699999992</v>
      </c>
      <c r="H75" s="137">
        <f t="shared" si="3"/>
        <v>29720879.629999995</v>
      </c>
      <c r="I75" s="137">
        <f t="shared" si="3"/>
        <v>29486949</v>
      </c>
      <c r="J75" s="130" t="s">
        <v>267</v>
      </c>
      <c r="K75" s="127"/>
    </row>
    <row r="76" spans="1:11" x14ac:dyDescent="0.35">
      <c r="A76" s="12"/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x14ac:dyDescent="0.35">
      <c r="A77" s="12"/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x14ac:dyDescent="0.35">
      <c r="A78" s="12"/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x14ac:dyDescent="0.35">
      <c r="A79" s="12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x14ac:dyDescent="0.35">
      <c r="A80" s="12"/>
      <c r="B80" s="127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1:1" x14ac:dyDescent="0.35">
      <c r="A81" s="12"/>
    </row>
    <row r="82" spans="1:1" x14ac:dyDescent="0.35">
      <c r="A82" s="12"/>
    </row>
    <row r="83" spans="1:1" x14ac:dyDescent="0.35">
      <c r="A83" s="12"/>
    </row>
    <row r="84" spans="1:1" x14ac:dyDescent="0.35">
      <c r="A84" s="12"/>
    </row>
    <row r="85" spans="1:1" x14ac:dyDescent="0.35">
      <c r="A85" s="12"/>
    </row>
    <row r="86" spans="1:1" x14ac:dyDescent="0.35">
      <c r="A86" s="12"/>
    </row>
    <row r="87" spans="1:1" x14ac:dyDescent="0.35">
      <c r="A87" s="12"/>
    </row>
    <row r="88" spans="1:1" x14ac:dyDescent="0.35">
      <c r="A88" s="12"/>
    </row>
    <row r="89" spans="1:1" x14ac:dyDescent="0.35">
      <c r="A89" s="12"/>
    </row>
    <row r="90" spans="1:1" x14ac:dyDescent="0.35">
      <c r="A90" s="12"/>
    </row>
    <row r="91" spans="1:1" x14ac:dyDescent="0.35">
      <c r="A91" s="12"/>
    </row>
    <row r="92" spans="1:1" x14ac:dyDescent="0.35">
      <c r="A92" s="12"/>
    </row>
    <row r="93" spans="1:1" x14ac:dyDescent="0.35">
      <c r="A93" s="12"/>
    </row>
    <row r="94" spans="1:1" x14ac:dyDescent="0.35">
      <c r="A94" s="1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B1" workbookViewId="0">
      <selection activeCell="J12" sqref="J12"/>
    </sheetView>
  </sheetViews>
  <sheetFormatPr defaultRowHeight="14.5" x14ac:dyDescent="0.35"/>
  <cols>
    <col min="1" max="1" width="0" hidden="1" customWidth="1"/>
    <col min="2" max="2" width="9.7265625" customWidth="1"/>
    <col min="3" max="3" width="45.453125" customWidth="1"/>
    <col min="4" max="4" width="11.453125" customWidth="1"/>
    <col min="5" max="5" width="12.54296875" customWidth="1"/>
    <col min="6" max="6" width="11.26953125" customWidth="1"/>
    <col min="7" max="7" width="10.453125" customWidth="1"/>
    <col min="8" max="8" width="11.26953125" customWidth="1"/>
    <col min="9" max="9" width="11" customWidth="1"/>
    <col min="10" max="10" width="19.7265625" customWidth="1"/>
  </cols>
  <sheetData>
    <row r="1" spans="1:10" x14ac:dyDescent="0.35">
      <c r="B1" t="s">
        <v>509</v>
      </c>
    </row>
    <row r="3" spans="1:10" x14ac:dyDescent="0.35">
      <c r="A3" s="2" t="s">
        <v>0</v>
      </c>
      <c r="B3" s="34"/>
      <c r="C3" s="23" t="s">
        <v>268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5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ht="14.6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65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65" customHeight="1" x14ac:dyDescent="0.35">
      <c r="A7" s="7"/>
      <c r="B7" s="39" t="s">
        <v>269</v>
      </c>
      <c r="C7" s="8" t="s">
        <v>270</v>
      </c>
      <c r="D7" s="6">
        <v>0</v>
      </c>
      <c r="E7" s="15">
        <v>102500</v>
      </c>
      <c r="F7" s="6">
        <v>0</v>
      </c>
      <c r="G7" s="15">
        <v>102500</v>
      </c>
      <c r="H7" s="10">
        <f t="shared" ref="H7:H17" si="0">SUM(F7-G7)</f>
        <v>-102500</v>
      </c>
      <c r="I7" s="10">
        <v>0</v>
      </c>
      <c r="J7" s="50" t="s">
        <v>602</v>
      </c>
    </row>
    <row r="8" spans="1:10" ht="14.65" customHeight="1" x14ac:dyDescent="0.35">
      <c r="A8" s="7"/>
      <c r="B8" s="39" t="s">
        <v>142</v>
      </c>
      <c r="C8" s="8" t="s">
        <v>271</v>
      </c>
      <c r="D8" s="6">
        <v>0</v>
      </c>
      <c r="E8" s="15">
        <v>0</v>
      </c>
      <c r="F8" s="6">
        <v>0</v>
      </c>
      <c r="G8" s="15">
        <v>0</v>
      </c>
      <c r="H8" s="10">
        <f t="shared" si="0"/>
        <v>0</v>
      </c>
      <c r="I8" s="10">
        <v>0</v>
      </c>
      <c r="J8" s="8"/>
    </row>
    <row r="9" spans="1:10" ht="14.65" customHeight="1" x14ac:dyDescent="0.35">
      <c r="A9" s="7"/>
      <c r="B9" s="39" t="s">
        <v>272</v>
      </c>
      <c r="C9" s="8" t="s">
        <v>273</v>
      </c>
      <c r="D9" s="6">
        <v>2300167</v>
      </c>
      <c r="E9" s="15">
        <v>2549921.8199999998</v>
      </c>
      <c r="F9" s="6">
        <v>-1118511</v>
      </c>
      <c r="G9" s="15">
        <v>-1301256.07</v>
      </c>
      <c r="H9" s="10">
        <f t="shared" si="0"/>
        <v>182745.07000000007</v>
      </c>
      <c r="I9" s="10">
        <v>182745</v>
      </c>
      <c r="J9" s="50" t="s">
        <v>534</v>
      </c>
    </row>
    <row r="10" spans="1:10" ht="14.65" customHeight="1" x14ac:dyDescent="0.35">
      <c r="A10" s="7"/>
      <c r="B10" s="39" t="s">
        <v>87</v>
      </c>
      <c r="C10" s="8" t="s">
        <v>274</v>
      </c>
      <c r="D10" s="6">
        <v>223960</v>
      </c>
      <c r="E10" s="15">
        <v>297794.09000000003</v>
      </c>
      <c r="F10" s="6">
        <v>0</v>
      </c>
      <c r="G10" s="15">
        <v>0</v>
      </c>
      <c r="H10" s="10">
        <f t="shared" si="0"/>
        <v>0</v>
      </c>
      <c r="I10" s="10">
        <v>0</v>
      </c>
      <c r="J10" s="50" t="s">
        <v>523</v>
      </c>
    </row>
    <row r="11" spans="1:10" ht="14.65" customHeight="1" x14ac:dyDescent="0.35">
      <c r="A11" s="7"/>
      <c r="B11" s="39" t="s">
        <v>275</v>
      </c>
      <c r="C11" s="8" t="s">
        <v>276</v>
      </c>
      <c r="D11" s="6">
        <v>207500</v>
      </c>
      <c r="E11" s="15">
        <v>207500</v>
      </c>
      <c r="F11" s="6">
        <v>207500</v>
      </c>
      <c r="G11" s="15">
        <v>207500</v>
      </c>
      <c r="H11" s="10">
        <f t="shared" si="0"/>
        <v>0</v>
      </c>
      <c r="I11" s="10"/>
      <c r="J11" s="8" t="s">
        <v>523</v>
      </c>
    </row>
    <row r="12" spans="1:10" ht="14.65" customHeight="1" x14ac:dyDescent="0.35">
      <c r="A12" s="7"/>
      <c r="B12" s="37" t="s">
        <v>277</v>
      </c>
      <c r="C12" s="8" t="s">
        <v>278</v>
      </c>
      <c r="D12" s="6">
        <v>1115404</v>
      </c>
      <c r="E12" s="15">
        <v>1003935.91</v>
      </c>
      <c r="F12" s="6">
        <v>111423</v>
      </c>
      <c r="G12" s="15">
        <v>0</v>
      </c>
      <c r="H12" s="10">
        <f t="shared" si="0"/>
        <v>111423</v>
      </c>
      <c r="I12" s="10"/>
      <c r="J12" s="8" t="s">
        <v>523</v>
      </c>
    </row>
    <row r="13" spans="1:10" ht="14.65" customHeight="1" x14ac:dyDescent="0.35">
      <c r="A13" s="7"/>
      <c r="B13" s="37" t="s">
        <v>279</v>
      </c>
      <c r="C13" s="8" t="s">
        <v>280</v>
      </c>
      <c r="D13" s="6">
        <v>300000</v>
      </c>
      <c r="E13" s="15">
        <v>190848.02</v>
      </c>
      <c r="F13" s="6">
        <v>300000</v>
      </c>
      <c r="G13" s="15">
        <v>190848.02</v>
      </c>
      <c r="H13" s="10">
        <f t="shared" si="0"/>
        <v>109151.98000000001</v>
      </c>
      <c r="I13" s="10">
        <v>300000</v>
      </c>
      <c r="J13" s="8" t="s">
        <v>584</v>
      </c>
    </row>
    <row r="14" spans="1:10" ht="14.65" customHeight="1" x14ac:dyDescent="0.35">
      <c r="A14" s="7"/>
      <c r="B14" s="37" t="s">
        <v>281</v>
      </c>
      <c r="C14" s="8" t="s">
        <v>282</v>
      </c>
      <c r="D14" s="6">
        <v>915000</v>
      </c>
      <c r="E14" s="15">
        <v>830000</v>
      </c>
      <c r="F14" s="6">
        <v>415000</v>
      </c>
      <c r="G14" s="15">
        <v>415000</v>
      </c>
      <c r="H14" s="10">
        <f t="shared" si="0"/>
        <v>0</v>
      </c>
      <c r="I14" s="10"/>
      <c r="J14" s="8" t="s">
        <v>523</v>
      </c>
    </row>
    <row r="15" spans="1:10" ht="14.65" customHeight="1" x14ac:dyDescent="0.35">
      <c r="A15" s="7"/>
      <c r="B15" s="37" t="s">
        <v>283</v>
      </c>
      <c r="C15" s="8" t="s">
        <v>284</v>
      </c>
      <c r="D15" s="6">
        <v>915000</v>
      </c>
      <c r="E15" s="15">
        <v>855500</v>
      </c>
      <c r="F15" s="6">
        <v>415000</v>
      </c>
      <c r="G15" s="15">
        <v>415000</v>
      </c>
      <c r="H15" s="10">
        <f t="shared" si="0"/>
        <v>0</v>
      </c>
      <c r="I15" s="10"/>
      <c r="J15" s="8" t="s">
        <v>523</v>
      </c>
    </row>
    <row r="16" spans="1:10" ht="14.65" customHeight="1" x14ac:dyDescent="0.35">
      <c r="A16" s="7"/>
      <c r="B16" s="37" t="s">
        <v>285</v>
      </c>
      <c r="C16" s="8" t="s">
        <v>286</v>
      </c>
      <c r="D16" s="6">
        <v>400000</v>
      </c>
      <c r="E16" s="15">
        <v>0</v>
      </c>
      <c r="F16" s="6">
        <v>400000</v>
      </c>
      <c r="G16" s="15">
        <v>0</v>
      </c>
      <c r="H16" s="10">
        <f t="shared" si="0"/>
        <v>400000</v>
      </c>
      <c r="I16" s="10">
        <v>0</v>
      </c>
      <c r="J16" s="8" t="s">
        <v>602</v>
      </c>
    </row>
    <row r="17" spans="1:10" ht="14.65" customHeight="1" x14ac:dyDescent="0.35">
      <c r="A17" s="7"/>
      <c r="B17" s="37" t="s">
        <v>287</v>
      </c>
      <c r="C17" s="8" t="s">
        <v>288</v>
      </c>
      <c r="D17" s="6">
        <v>3122791</v>
      </c>
      <c r="E17" s="15">
        <v>182799</v>
      </c>
      <c r="F17" s="6">
        <v>2939992</v>
      </c>
      <c r="G17" s="15">
        <v>0</v>
      </c>
      <c r="H17" s="10">
        <f t="shared" si="0"/>
        <v>2939992</v>
      </c>
      <c r="I17" s="10">
        <v>0</v>
      </c>
      <c r="J17" s="50" t="s">
        <v>602</v>
      </c>
    </row>
    <row r="18" spans="1:10" ht="14.65" customHeight="1" x14ac:dyDescent="0.35">
      <c r="A18" s="7"/>
      <c r="B18" s="8"/>
      <c r="C18" s="8"/>
      <c r="D18" s="1"/>
      <c r="E18" s="8"/>
      <c r="F18" s="1"/>
      <c r="G18" s="8"/>
      <c r="H18" s="11"/>
      <c r="I18" s="10"/>
      <c r="J18" s="8"/>
    </row>
    <row r="19" spans="1:10" ht="14.65" customHeight="1" x14ac:dyDescent="0.35">
      <c r="A19" s="7"/>
      <c r="B19" s="3"/>
      <c r="C19" s="3"/>
      <c r="D19" s="4"/>
      <c r="E19" s="3"/>
      <c r="F19" s="4"/>
      <c r="G19" s="3"/>
      <c r="H19" s="9"/>
      <c r="I19" s="9"/>
      <c r="J19" s="3"/>
    </row>
    <row r="20" spans="1:10" ht="14.65" customHeight="1" x14ac:dyDescent="0.35">
      <c r="A20" s="7"/>
      <c r="B20" s="5"/>
      <c r="C20" s="22" t="s">
        <v>516</v>
      </c>
      <c r="D20" s="16">
        <f t="shared" ref="D20:H20" si="1">SUM(D7:D19)</f>
        <v>9499822</v>
      </c>
      <c r="E20" s="17">
        <f t="shared" si="1"/>
        <v>6220798.8399999999</v>
      </c>
      <c r="F20" s="16">
        <f t="shared" si="1"/>
        <v>3670404</v>
      </c>
      <c r="G20" s="17">
        <f t="shared" si="1"/>
        <v>29591.949999999953</v>
      </c>
      <c r="H20" s="18">
        <f t="shared" si="1"/>
        <v>3640812.05</v>
      </c>
      <c r="I20" s="18">
        <f>SUM(I7:I17)</f>
        <v>482745</v>
      </c>
      <c r="J20" s="5"/>
    </row>
    <row r="21" spans="1:10" ht="14.65" customHeight="1" x14ac:dyDescent="0.35"/>
    <row r="22" spans="1:10" ht="14.65" customHeight="1" x14ac:dyDescent="0.35"/>
    <row r="23" spans="1:10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scale="98" orientation="landscape" r:id="rId1"/>
  <headerFooter>
    <oddFooter>&amp;LSag 14-1642 / Dok 110085/14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D21" sqref="D21"/>
    </sheetView>
  </sheetViews>
  <sheetFormatPr defaultRowHeight="14.5" x14ac:dyDescent="0.35"/>
  <cols>
    <col min="1" max="1" width="0" hidden="1" customWidth="1"/>
    <col min="2" max="2" width="8.26953125" customWidth="1"/>
    <col min="3" max="3" width="39" customWidth="1"/>
    <col min="4" max="4" width="11.453125" customWidth="1"/>
    <col min="5" max="5" width="12.54296875" customWidth="1"/>
    <col min="6" max="6" width="11.26953125" customWidth="1"/>
    <col min="7" max="7" width="10.453125" customWidth="1"/>
    <col min="8" max="9" width="11.26953125" customWidth="1"/>
    <col min="10" max="10" width="25.453125" customWidth="1"/>
  </cols>
  <sheetData>
    <row r="1" spans="1:10" x14ac:dyDescent="0.35">
      <c r="B1" t="s">
        <v>509</v>
      </c>
    </row>
    <row r="3" spans="1:10" ht="14.65" x14ac:dyDescent="0.35">
      <c r="A3" s="2"/>
      <c r="B3" s="34"/>
      <c r="C3" s="23" t="s">
        <v>289</v>
      </c>
      <c r="D3" s="25" t="s">
        <v>2</v>
      </c>
      <c r="E3" s="35" t="s">
        <v>3</v>
      </c>
      <c r="F3" s="26" t="s">
        <v>522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5">
      <c r="A4" s="7"/>
      <c r="B4" s="28"/>
      <c r="C4" s="27"/>
      <c r="D4" s="29" t="s">
        <v>512</v>
      </c>
      <c r="E4" s="36" t="s">
        <v>512</v>
      </c>
      <c r="F4" s="30" t="s">
        <v>521</v>
      </c>
      <c r="G4" s="29"/>
      <c r="H4" s="36" t="s">
        <v>7</v>
      </c>
      <c r="I4" s="36" t="s">
        <v>511</v>
      </c>
      <c r="J4" s="29"/>
    </row>
    <row r="5" spans="1:10" ht="14.6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9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65" customHeight="1" x14ac:dyDescent="0.35">
      <c r="A7" s="7"/>
      <c r="B7" s="37" t="s">
        <v>290</v>
      </c>
      <c r="C7" s="8" t="s">
        <v>291</v>
      </c>
      <c r="D7" s="6">
        <v>-1800000</v>
      </c>
      <c r="E7" s="15">
        <v>-1800000</v>
      </c>
      <c r="F7" s="6">
        <v>-1800000</v>
      </c>
      <c r="G7" s="15">
        <v>-1800000</v>
      </c>
      <c r="H7" s="10">
        <f t="shared" ref="H7:H28" si="0">SUM(F7-G7)</f>
        <v>0</v>
      </c>
      <c r="I7" s="10">
        <v>-1800000</v>
      </c>
      <c r="J7" s="8" t="s">
        <v>523</v>
      </c>
    </row>
    <row r="8" spans="1:10" ht="14.65" customHeight="1" x14ac:dyDescent="0.35">
      <c r="A8" s="7"/>
      <c r="B8" s="38" t="s">
        <v>292</v>
      </c>
      <c r="C8" s="14" t="s">
        <v>293</v>
      </c>
      <c r="D8" s="6">
        <v>0</v>
      </c>
      <c r="E8" s="15">
        <v>-136000</v>
      </c>
      <c r="F8" s="6">
        <v>0</v>
      </c>
      <c r="G8" s="15">
        <v>-4000</v>
      </c>
      <c r="H8" s="10">
        <f t="shared" si="0"/>
        <v>4000</v>
      </c>
      <c r="I8" s="10">
        <v>-8000</v>
      </c>
      <c r="J8" s="8" t="s">
        <v>524</v>
      </c>
    </row>
    <row r="9" spans="1:10" ht="14.65" customHeight="1" x14ac:dyDescent="0.35">
      <c r="A9" s="7"/>
      <c r="B9" s="37" t="s">
        <v>294</v>
      </c>
      <c r="C9" s="14" t="s">
        <v>295</v>
      </c>
      <c r="D9" s="6">
        <v>8971090</v>
      </c>
      <c r="E9" s="15">
        <v>9153918.0099999998</v>
      </c>
      <c r="F9" s="6">
        <v>-63860</v>
      </c>
      <c r="G9" s="15">
        <v>118968.69</v>
      </c>
      <c r="H9" s="10">
        <f t="shared" si="0"/>
        <v>-182828.69</v>
      </c>
      <c r="I9" s="10">
        <v>118969</v>
      </c>
      <c r="J9" s="8" t="s">
        <v>525</v>
      </c>
    </row>
    <row r="10" spans="1:10" ht="14.65" customHeight="1" x14ac:dyDescent="0.25">
      <c r="A10" s="7"/>
      <c r="B10" s="37" t="s">
        <v>296</v>
      </c>
      <c r="C10" s="14" t="s">
        <v>297</v>
      </c>
      <c r="D10" s="6">
        <v>8619011</v>
      </c>
      <c r="E10" s="15">
        <v>8023831.6399999997</v>
      </c>
      <c r="F10" s="6">
        <v>769494</v>
      </c>
      <c r="G10" s="15">
        <v>174314.16</v>
      </c>
      <c r="H10" s="10">
        <f t="shared" si="0"/>
        <v>595179.84</v>
      </c>
      <c r="I10" s="10">
        <v>174314</v>
      </c>
      <c r="J10" s="8" t="s">
        <v>525</v>
      </c>
    </row>
    <row r="11" spans="1:10" ht="14.65" customHeight="1" x14ac:dyDescent="0.35">
      <c r="A11" s="7"/>
      <c r="B11" s="37" t="s">
        <v>298</v>
      </c>
      <c r="C11" s="14" t="s">
        <v>299</v>
      </c>
      <c r="D11" s="6">
        <v>-1000000</v>
      </c>
      <c r="E11" s="15">
        <v>0</v>
      </c>
      <c r="F11" s="6">
        <v>-1000000</v>
      </c>
      <c r="G11" s="15">
        <v>0</v>
      </c>
      <c r="H11" s="10">
        <f t="shared" si="0"/>
        <v>-1000000</v>
      </c>
      <c r="I11" s="10">
        <v>-1000000</v>
      </c>
      <c r="J11" s="8" t="s">
        <v>533</v>
      </c>
    </row>
    <row r="12" spans="1:10" ht="14.65" customHeight="1" x14ac:dyDescent="0.35">
      <c r="A12" s="7"/>
      <c r="B12" s="37" t="s">
        <v>300</v>
      </c>
      <c r="C12" s="14" t="s">
        <v>301</v>
      </c>
      <c r="D12" s="6">
        <v>-960000</v>
      </c>
      <c r="E12" s="15">
        <v>0</v>
      </c>
      <c r="F12" s="6">
        <v>-960000</v>
      </c>
      <c r="G12" s="15">
        <v>0</v>
      </c>
      <c r="H12" s="10">
        <f t="shared" si="0"/>
        <v>-960000</v>
      </c>
      <c r="I12" s="10">
        <v>-960000</v>
      </c>
      <c r="J12" s="8" t="s">
        <v>533</v>
      </c>
    </row>
    <row r="13" spans="1:10" ht="14.65" customHeight="1" x14ac:dyDescent="0.35">
      <c r="A13" s="7"/>
      <c r="B13" s="37" t="s">
        <v>302</v>
      </c>
      <c r="C13" s="8" t="s">
        <v>526</v>
      </c>
      <c r="D13" s="6">
        <v>-400000</v>
      </c>
      <c r="E13" s="15">
        <v>-400000</v>
      </c>
      <c r="F13" s="6">
        <v>-400000</v>
      </c>
      <c r="G13" s="15">
        <v>-400000</v>
      </c>
      <c r="H13" s="10">
        <f t="shared" si="0"/>
        <v>0</v>
      </c>
      <c r="I13" s="10">
        <v>-400000</v>
      </c>
      <c r="J13" s="8" t="s">
        <v>523</v>
      </c>
    </row>
    <row r="14" spans="1:10" ht="14.65" customHeight="1" x14ac:dyDescent="0.35">
      <c r="A14" s="7"/>
      <c r="B14" s="37" t="s">
        <v>303</v>
      </c>
      <c r="C14" s="14" t="s">
        <v>304</v>
      </c>
      <c r="D14" s="6">
        <v>997977</v>
      </c>
      <c r="E14" s="15">
        <v>933093.36</v>
      </c>
      <c r="F14" s="6">
        <v>632853</v>
      </c>
      <c r="G14" s="15">
        <v>567969.06999999995</v>
      </c>
      <c r="H14" s="10">
        <f t="shared" si="0"/>
        <v>64883.930000000051</v>
      </c>
      <c r="I14" s="10">
        <v>598000</v>
      </c>
      <c r="J14" s="8" t="s">
        <v>534</v>
      </c>
    </row>
    <row r="15" spans="1:10" ht="14.65" customHeight="1" x14ac:dyDescent="0.35">
      <c r="A15" s="7"/>
      <c r="B15" s="37" t="s">
        <v>305</v>
      </c>
      <c r="C15" s="14" t="s">
        <v>535</v>
      </c>
      <c r="D15" s="6">
        <v>-200000</v>
      </c>
      <c r="E15" s="15">
        <v>0</v>
      </c>
      <c r="F15" s="6">
        <v>-200000</v>
      </c>
      <c r="G15" s="15">
        <v>0</v>
      </c>
      <c r="H15" s="10">
        <f t="shared" si="0"/>
        <v>-200000</v>
      </c>
      <c r="I15" s="10">
        <v>0</v>
      </c>
      <c r="J15" s="8" t="s">
        <v>536</v>
      </c>
    </row>
    <row r="16" spans="1:10" ht="14.65" customHeight="1" x14ac:dyDescent="0.35">
      <c r="A16" s="7"/>
      <c r="B16" s="37" t="s">
        <v>306</v>
      </c>
      <c r="C16" s="14" t="s">
        <v>307</v>
      </c>
      <c r="D16" s="6">
        <v>193702</v>
      </c>
      <c r="E16" s="15">
        <v>0</v>
      </c>
      <c r="F16" s="6">
        <v>193702</v>
      </c>
      <c r="G16" s="15">
        <v>0</v>
      </c>
      <c r="H16" s="10">
        <f t="shared" si="0"/>
        <v>193702</v>
      </c>
      <c r="I16" s="10">
        <v>0</v>
      </c>
      <c r="J16" s="8" t="s">
        <v>537</v>
      </c>
    </row>
    <row r="17" spans="1:10" ht="14.65" customHeight="1" x14ac:dyDescent="0.35">
      <c r="A17" s="7"/>
      <c r="B17" s="38" t="s">
        <v>308</v>
      </c>
      <c r="C17" s="14" t="s">
        <v>309</v>
      </c>
      <c r="D17" s="6">
        <v>42269296</v>
      </c>
      <c r="E17" s="15">
        <v>43083225.579999998</v>
      </c>
      <c r="F17" s="6">
        <v>41213</v>
      </c>
      <c r="G17" s="15">
        <v>855143.41</v>
      </c>
      <c r="H17" s="10">
        <f t="shared" si="0"/>
        <v>-813930.41</v>
      </c>
      <c r="I17" s="10">
        <v>855143</v>
      </c>
      <c r="J17" s="8" t="s">
        <v>538</v>
      </c>
    </row>
    <row r="18" spans="1:10" ht="14.65" customHeight="1" x14ac:dyDescent="0.35">
      <c r="A18" s="7"/>
      <c r="B18" s="38" t="s">
        <v>310</v>
      </c>
      <c r="C18" s="14" t="s">
        <v>311</v>
      </c>
      <c r="D18" s="6">
        <v>39474000</v>
      </c>
      <c r="E18" s="15">
        <v>36328532.659999996</v>
      </c>
      <c r="F18" s="6">
        <v>3693030</v>
      </c>
      <c r="G18" s="15">
        <v>547561.96</v>
      </c>
      <c r="H18" s="10">
        <f t="shared" si="0"/>
        <v>3145468.04</v>
      </c>
      <c r="I18" s="10">
        <v>547562</v>
      </c>
      <c r="J18" s="8" t="s">
        <v>538</v>
      </c>
    </row>
    <row r="19" spans="1:10" ht="26" x14ac:dyDescent="0.35">
      <c r="A19" s="7"/>
      <c r="B19" s="37" t="s">
        <v>312</v>
      </c>
      <c r="C19" s="14" t="s">
        <v>539</v>
      </c>
      <c r="D19" s="6">
        <v>1000000</v>
      </c>
      <c r="E19" s="15">
        <v>1661880</v>
      </c>
      <c r="F19" s="6">
        <v>-1500000</v>
      </c>
      <c r="G19" s="15">
        <v>-838120</v>
      </c>
      <c r="H19" s="10">
        <f t="shared" si="0"/>
        <v>-661880</v>
      </c>
      <c r="I19" s="10">
        <v>-838120</v>
      </c>
      <c r="J19" s="8" t="s">
        <v>540</v>
      </c>
    </row>
    <row r="20" spans="1:10" ht="14.65" customHeight="1" x14ac:dyDescent="0.35">
      <c r="A20" s="7"/>
      <c r="B20" s="37" t="s">
        <v>313</v>
      </c>
      <c r="C20" s="14" t="s">
        <v>527</v>
      </c>
      <c r="D20" s="6">
        <v>8169960</v>
      </c>
      <c r="E20" s="15">
        <v>7317478.5899999999</v>
      </c>
      <c r="F20" s="6">
        <v>4910237</v>
      </c>
      <c r="G20" s="15">
        <v>4057755.64</v>
      </c>
      <c r="H20" s="10">
        <f t="shared" si="0"/>
        <v>852481.35999999987</v>
      </c>
      <c r="I20" s="10">
        <v>4262000</v>
      </c>
      <c r="J20" s="8" t="s">
        <v>525</v>
      </c>
    </row>
    <row r="21" spans="1:10" ht="14.65" customHeight="1" x14ac:dyDescent="0.35">
      <c r="A21" s="7"/>
      <c r="B21" s="37" t="s">
        <v>314</v>
      </c>
      <c r="C21" s="14" t="s">
        <v>532</v>
      </c>
      <c r="D21" s="6">
        <v>-2465000</v>
      </c>
      <c r="E21" s="15">
        <v>0</v>
      </c>
      <c r="F21" s="6">
        <v>-2465000</v>
      </c>
      <c r="G21" s="15">
        <v>0</v>
      </c>
      <c r="H21" s="10">
        <f t="shared" si="0"/>
        <v>-2465000</v>
      </c>
      <c r="I21" s="10">
        <v>0</v>
      </c>
      <c r="J21" s="8" t="s">
        <v>542</v>
      </c>
    </row>
    <row r="22" spans="1:10" ht="14.65" customHeight="1" x14ac:dyDescent="0.35">
      <c r="A22" s="7"/>
      <c r="B22" s="38" t="s">
        <v>315</v>
      </c>
      <c r="C22" s="14" t="s">
        <v>316</v>
      </c>
      <c r="D22" s="6">
        <v>362000</v>
      </c>
      <c r="E22" s="15">
        <v>335210.34999999998</v>
      </c>
      <c r="F22" s="6">
        <v>26790</v>
      </c>
      <c r="G22" s="15">
        <v>0</v>
      </c>
      <c r="H22" s="10">
        <f t="shared" si="0"/>
        <v>26790</v>
      </c>
      <c r="I22" s="10">
        <v>0</v>
      </c>
      <c r="J22" s="8" t="s">
        <v>544</v>
      </c>
    </row>
    <row r="23" spans="1:10" ht="14.65" customHeight="1" x14ac:dyDescent="0.35">
      <c r="A23" s="7"/>
      <c r="B23" s="38" t="s">
        <v>317</v>
      </c>
      <c r="C23" s="14" t="s">
        <v>529</v>
      </c>
      <c r="D23" s="6">
        <v>430533</v>
      </c>
      <c r="E23" s="15">
        <v>0</v>
      </c>
      <c r="F23" s="6">
        <v>430533</v>
      </c>
      <c r="G23" s="15">
        <v>0</v>
      </c>
      <c r="H23" s="10">
        <f t="shared" si="0"/>
        <v>430533</v>
      </c>
      <c r="I23" s="10">
        <v>430533</v>
      </c>
      <c r="J23" s="46" t="s">
        <v>544</v>
      </c>
    </row>
    <row r="24" spans="1:10" ht="14.65" customHeight="1" x14ac:dyDescent="0.35">
      <c r="A24" s="7"/>
      <c r="B24" s="37" t="s">
        <v>318</v>
      </c>
      <c r="C24" s="14" t="s">
        <v>531</v>
      </c>
      <c r="D24" s="6">
        <v>398300</v>
      </c>
      <c r="E24" s="15">
        <v>329814.33</v>
      </c>
      <c r="F24" s="6">
        <v>98150</v>
      </c>
      <c r="G24" s="15">
        <v>29664.799999999999</v>
      </c>
      <c r="H24" s="10">
        <f t="shared" si="0"/>
        <v>68485.2</v>
      </c>
      <c r="I24" s="10">
        <v>98150</v>
      </c>
      <c r="J24" s="8" t="s">
        <v>543</v>
      </c>
    </row>
    <row r="25" spans="1:10" ht="14.65" customHeight="1" x14ac:dyDescent="0.35">
      <c r="A25" s="7"/>
      <c r="B25" s="37" t="s">
        <v>319</v>
      </c>
      <c r="C25" s="14" t="s">
        <v>320</v>
      </c>
      <c r="D25" s="6">
        <v>50433</v>
      </c>
      <c r="E25" s="15">
        <v>50432.5</v>
      </c>
      <c r="F25" s="6">
        <v>8651</v>
      </c>
      <c r="G25" s="15">
        <v>8650</v>
      </c>
      <c r="H25" s="10">
        <f t="shared" si="0"/>
        <v>1</v>
      </c>
      <c r="I25" s="10">
        <v>8650</v>
      </c>
      <c r="J25" s="8" t="s">
        <v>523</v>
      </c>
    </row>
    <row r="26" spans="1:10" ht="14.65" customHeight="1" x14ac:dyDescent="0.35">
      <c r="A26" s="7"/>
      <c r="B26" s="37" t="s">
        <v>321</v>
      </c>
      <c r="C26" s="14" t="s">
        <v>541</v>
      </c>
      <c r="D26" s="6">
        <v>1200000</v>
      </c>
      <c r="E26" s="15">
        <v>35632.5</v>
      </c>
      <c r="F26" s="6">
        <v>1200000</v>
      </c>
      <c r="G26" s="15">
        <v>35632.5</v>
      </c>
      <c r="H26" s="10">
        <f t="shared" si="0"/>
        <v>1164367.5</v>
      </c>
      <c r="I26" s="10">
        <v>1200000</v>
      </c>
      <c r="J26" s="46" t="s">
        <v>546</v>
      </c>
    </row>
    <row r="27" spans="1:10" ht="14.65" customHeight="1" x14ac:dyDescent="0.35">
      <c r="A27" s="7"/>
      <c r="B27" s="38" t="s">
        <v>322</v>
      </c>
      <c r="C27" s="14" t="s">
        <v>323</v>
      </c>
      <c r="D27" s="6">
        <v>485000</v>
      </c>
      <c r="E27" s="15">
        <v>330051.48</v>
      </c>
      <c r="F27" s="6">
        <v>154949</v>
      </c>
      <c r="G27" s="15">
        <v>0</v>
      </c>
      <c r="H27" s="10">
        <f t="shared" si="0"/>
        <v>154949</v>
      </c>
      <c r="I27" s="10">
        <v>0</v>
      </c>
      <c r="J27" s="8" t="s">
        <v>540</v>
      </c>
    </row>
    <row r="28" spans="1:10" ht="14.65" customHeight="1" x14ac:dyDescent="0.35">
      <c r="A28" s="7"/>
      <c r="B28" s="38" t="s">
        <v>324</v>
      </c>
      <c r="C28" s="14" t="s">
        <v>530</v>
      </c>
      <c r="D28" s="6">
        <v>700000</v>
      </c>
      <c r="E28" s="15">
        <v>229949.51</v>
      </c>
      <c r="F28" s="6">
        <v>470050</v>
      </c>
      <c r="G28" s="15">
        <v>0</v>
      </c>
      <c r="H28" s="10">
        <f t="shared" si="0"/>
        <v>470050</v>
      </c>
      <c r="I28" s="10">
        <v>470050</v>
      </c>
      <c r="J28" s="46" t="s">
        <v>540</v>
      </c>
    </row>
    <row r="29" spans="1:10" ht="14.65" customHeight="1" x14ac:dyDescent="0.35">
      <c r="A29" s="7"/>
      <c r="B29" s="37" t="s">
        <v>325</v>
      </c>
      <c r="C29" s="14" t="s">
        <v>326</v>
      </c>
      <c r="D29" s="6">
        <v>4300000</v>
      </c>
      <c r="E29" s="15">
        <v>4179809.06</v>
      </c>
      <c r="F29" s="6">
        <v>4291863</v>
      </c>
      <c r="G29" s="15">
        <v>4171671.56</v>
      </c>
      <c r="H29" s="10">
        <f t="shared" ref="H29:H31" si="1">SUM(F29-G29)</f>
        <v>120191.43999999994</v>
      </c>
      <c r="I29" s="10">
        <v>4171672</v>
      </c>
      <c r="J29" s="46" t="s">
        <v>547</v>
      </c>
    </row>
    <row r="30" spans="1:10" ht="14.65" customHeight="1" x14ac:dyDescent="0.35">
      <c r="A30" s="7"/>
      <c r="B30" s="37" t="s">
        <v>327</v>
      </c>
      <c r="C30" s="14" t="s">
        <v>328</v>
      </c>
      <c r="D30" s="6">
        <v>1400000</v>
      </c>
      <c r="E30" s="15">
        <v>0</v>
      </c>
      <c r="F30" s="6">
        <v>1400000</v>
      </c>
      <c r="G30" s="15">
        <v>0</v>
      </c>
      <c r="H30" s="10">
        <f t="shared" si="1"/>
        <v>1400000</v>
      </c>
      <c r="I30" s="124">
        <v>0</v>
      </c>
      <c r="J30" s="125" t="s">
        <v>540</v>
      </c>
    </row>
    <row r="31" spans="1:10" ht="14.65" customHeight="1" x14ac:dyDescent="0.35">
      <c r="A31" s="7"/>
      <c r="B31" s="37" t="s">
        <v>329</v>
      </c>
      <c r="C31" s="14" t="s">
        <v>528</v>
      </c>
      <c r="D31" s="6">
        <v>5311041</v>
      </c>
      <c r="E31" s="15">
        <v>746891.5</v>
      </c>
      <c r="F31" s="6">
        <v>5311041</v>
      </c>
      <c r="G31" s="15">
        <v>746891.5</v>
      </c>
      <c r="H31" s="10">
        <f t="shared" si="1"/>
        <v>4564149.5</v>
      </c>
      <c r="I31" s="10">
        <v>5311041</v>
      </c>
      <c r="J31" s="8" t="s">
        <v>545</v>
      </c>
    </row>
    <row r="32" spans="1:10" ht="13.5" customHeight="1" x14ac:dyDescent="0.35">
      <c r="A32" s="7"/>
      <c r="B32" s="8"/>
      <c r="C32" s="8"/>
      <c r="D32" s="1"/>
      <c r="E32" s="8"/>
      <c r="F32" s="1"/>
      <c r="G32" s="8"/>
      <c r="H32" s="11"/>
      <c r="I32" s="11"/>
      <c r="J32" s="8"/>
    </row>
    <row r="33" spans="1:10" ht="14.65" customHeight="1" x14ac:dyDescent="0.35">
      <c r="A33" s="7"/>
      <c r="B33" s="3"/>
      <c r="C33" s="3"/>
      <c r="D33" s="4"/>
      <c r="E33" s="3"/>
      <c r="F33" s="4"/>
      <c r="G33" s="3"/>
      <c r="H33" s="9"/>
      <c r="I33" s="9"/>
      <c r="J33" s="3"/>
    </row>
    <row r="34" spans="1:10" ht="14.65" customHeight="1" x14ac:dyDescent="0.35">
      <c r="A34" s="7"/>
      <c r="B34" s="5"/>
      <c r="C34" s="22" t="s">
        <v>517</v>
      </c>
      <c r="D34" s="16">
        <f t="shared" ref="D34:I34" si="2">SUM(D7:D33)</f>
        <v>117507343</v>
      </c>
      <c r="E34" s="17">
        <f t="shared" si="2"/>
        <v>110403751.07000001</v>
      </c>
      <c r="F34" s="16">
        <f t="shared" si="2"/>
        <v>15243696</v>
      </c>
      <c r="G34" s="17">
        <f t="shared" si="2"/>
        <v>8272103.29</v>
      </c>
      <c r="H34" s="18">
        <f t="shared" si="2"/>
        <v>6971592.71</v>
      </c>
      <c r="I34" s="18">
        <f t="shared" si="2"/>
        <v>13239964</v>
      </c>
      <c r="J34" s="5"/>
    </row>
  </sheetData>
  <pageMargins left="0.31496062992125984" right="0.31496062992125984" top="0.55118110236220474" bottom="0.55118110236220474" header="0" footer="0.31496062992125984"/>
  <pageSetup paperSize="9" orientation="landscape" r:id="rId1"/>
  <headerFooter>
    <oddFooter>&amp;LSag 14-1642 / Dok 110085/14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9" workbookViewId="0">
      <selection activeCell="D21" sqref="D21"/>
    </sheetView>
  </sheetViews>
  <sheetFormatPr defaultRowHeight="14.5" x14ac:dyDescent="0.35"/>
  <cols>
    <col min="1" max="1" width="0" hidden="1" customWidth="1"/>
    <col min="2" max="2" width="9.7265625" customWidth="1"/>
    <col min="3" max="3" width="45.453125" customWidth="1"/>
    <col min="4" max="4" width="11.453125" customWidth="1"/>
    <col min="5" max="5" width="12.54296875" customWidth="1"/>
    <col min="6" max="6" width="11.26953125" customWidth="1"/>
    <col min="7" max="7" width="10.453125" customWidth="1"/>
    <col min="8" max="8" width="11.26953125" customWidth="1"/>
    <col min="9" max="9" width="11" customWidth="1"/>
    <col min="10" max="10" width="17.7265625" customWidth="1"/>
  </cols>
  <sheetData>
    <row r="1" spans="1:10" x14ac:dyDescent="0.35">
      <c r="B1" t="s">
        <v>509</v>
      </c>
    </row>
    <row r="3" spans="1:10" x14ac:dyDescent="0.35">
      <c r="A3" s="2"/>
      <c r="B3" s="34"/>
      <c r="C3" s="23" t="s">
        <v>330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5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x14ac:dyDescent="0.35">
      <c r="A5" s="7"/>
      <c r="B5" s="28"/>
      <c r="C5" s="27" t="s">
        <v>331</v>
      </c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65" customHeight="1" x14ac:dyDescent="0.35">
      <c r="A6" s="7"/>
      <c r="B6" s="40" t="s">
        <v>332</v>
      </c>
      <c r="C6" s="8" t="s">
        <v>333</v>
      </c>
      <c r="D6" s="6">
        <v>-50000000</v>
      </c>
      <c r="E6" s="15">
        <v>-220135.4</v>
      </c>
      <c r="F6" s="6">
        <v>-5000000</v>
      </c>
      <c r="G6" s="15">
        <v>-328653.84000000003</v>
      </c>
      <c r="H6" s="10">
        <f>SUM(F6-G6)</f>
        <v>-4671346.16</v>
      </c>
      <c r="I6" s="10"/>
      <c r="J6" s="8" t="s">
        <v>574</v>
      </c>
    </row>
    <row r="7" spans="1:10" ht="14.65" hidden="1" customHeight="1" x14ac:dyDescent="0.3">
      <c r="A7" s="7"/>
      <c r="B7" s="40" t="s">
        <v>336</v>
      </c>
      <c r="C7" s="8" t="s">
        <v>337</v>
      </c>
      <c r="D7" s="6">
        <v>0</v>
      </c>
      <c r="E7" s="15">
        <v>-1000</v>
      </c>
      <c r="F7" s="6">
        <v>0</v>
      </c>
      <c r="G7" s="15">
        <v>0</v>
      </c>
      <c r="H7" s="10">
        <f t="shared" ref="H7:H62" si="0">SUM(F7-G7)</f>
        <v>0</v>
      </c>
      <c r="I7" s="10"/>
      <c r="J7" s="8"/>
    </row>
    <row r="8" spans="1:10" ht="14.65" hidden="1" customHeight="1" x14ac:dyDescent="0.3">
      <c r="A8" s="7"/>
      <c r="B8" s="40" t="s">
        <v>338</v>
      </c>
      <c r="C8" s="8" t="s">
        <v>339</v>
      </c>
      <c r="D8" s="6">
        <v>0</v>
      </c>
      <c r="E8" s="15">
        <v>-60060</v>
      </c>
      <c r="F8" s="6">
        <v>0</v>
      </c>
      <c r="G8" s="15">
        <v>0</v>
      </c>
      <c r="H8" s="10">
        <f t="shared" si="0"/>
        <v>0</v>
      </c>
      <c r="I8" s="10"/>
      <c r="J8" s="8"/>
    </row>
    <row r="9" spans="1:10" ht="14.65" hidden="1" customHeight="1" x14ac:dyDescent="0.3">
      <c r="A9" s="7"/>
      <c r="B9" s="40" t="s">
        <v>340</v>
      </c>
      <c r="C9" s="8" t="s">
        <v>341</v>
      </c>
      <c r="D9" s="6">
        <v>0</v>
      </c>
      <c r="E9" s="15">
        <v>-645507</v>
      </c>
      <c r="F9" s="6">
        <v>0</v>
      </c>
      <c r="G9" s="15">
        <v>0</v>
      </c>
      <c r="H9" s="10">
        <f t="shared" si="0"/>
        <v>0</v>
      </c>
      <c r="I9" s="10"/>
      <c r="J9" s="8"/>
    </row>
    <row r="10" spans="1:10" ht="14.65" hidden="1" customHeight="1" x14ac:dyDescent="0.3">
      <c r="A10" s="7"/>
      <c r="B10" s="40" t="s">
        <v>342</v>
      </c>
      <c r="C10" s="8" t="s">
        <v>343</v>
      </c>
      <c r="D10" s="6">
        <v>0</v>
      </c>
      <c r="E10" s="15">
        <v>-140322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65" hidden="1" customHeight="1" x14ac:dyDescent="0.3">
      <c r="A11" s="7"/>
      <c r="B11" s="40" t="s">
        <v>344</v>
      </c>
      <c r="C11" s="8" t="s">
        <v>345</v>
      </c>
      <c r="D11" s="6">
        <v>0</v>
      </c>
      <c r="E11" s="15">
        <v>-250680.75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65" hidden="1" customHeight="1" x14ac:dyDescent="0.3">
      <c r="A12" s="7"/>
      <c r="B12" s="40" t="s">
        <v>346</v>
      </c>
      <c r="C12" s="8" t="s">
        <v>347</v>
      </c>
      <c r="D12" s="6">
        <v>0</v>
      </c>
      <c r="E12" s="15">
        <v>-955077.23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65" customHeight="1" x14ac:dyDescent="0.35">
      <c r="A13" s="7"/>
      <c r="B13" s="43" t="s">
        <v>349</v>
      </c>
      <c r="C13" s="44" t="s">
        <v>572</v>
      </c>
      <c r="D13" s="42">
        <v>0</v>
      </c>
      <c r="E13" s="45">
        <v>-692948.62</v>
      </c>
      <c r="F13" s="42">
        <v>0</v>
      </c>
      <c r="G13" s="45">
        <v>-808453.96</v>
      </c>
      <c r="H13" s="42">
        <v>808453.96</v>
      </c>
      <c r="I13" s="15"/>
      <c r="J13" s="8" t="s">
        <v>573</v>
      </c>
    </row>
    <row r="14" spans="1:10" ht="14.65" hidden="1" customHeight="1" x14ac:dyDescent="0.3">
      <c r="A14" s="7"/>
      <c r="B14" s="40" t="s">
        <v>350</v>
      </c>
      <c r="C14" s="8" t="s">
        <v>351</v>
      </c>
      <c r="D14" s="6">
        <v>0</v>
      </c>
      <c r="E14" s="15">
        <v>-1312995.7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65" customHeight="1" x14ac:dyDescent="0.35">
      <c r="A15" s="7"/>
      <c r="B15" s="40" t="s">
        <v>352</v>
      </c>
      <c r="C15" s="8" t="s">
        <v>353</v>
      </c>
      <c r="D15" s="6">
        <v>0</v>
      </c>
      <c r="E15" s="15">
        <v>-194650.58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4.65" customHeight="1" x14ac:dyDescent="0.35">
      <c r="A16" s="7"/>
      <c r="B16" s="40" t="s">
        <v>354</v>
      </c>
      <c r="C16" s="8" t="s">
        <v>355</v>
      </c>
      <c r="D16" s="6">
        <v>0</v>
      </c>
      <c r="E16" s="15">
        <v>-3241872.21</v>
      </c>
      <c r="F16" s="6">
        <v>0</v>
      </c>
      <c r="G16" s="15">
        <v>294398.59000000003</v>
      </c>
      <c r="H16" s="10">
        <f t="shared" si="0"/>
        <v>-294398.59000000003</v>
      </c>
      <c r="I16" s="10"/>
      <c r="J16" s="8" t="s">
        <v>577</v>
      </c>
    </row>
    <row r="17" spans="1:10" ht="14.65" hidden="1" customHeight="1" x14ac:dyDescent="0.35">
      <c r="A17" s="7"/>
      <c r="B17" s="40" t="s">
        <v>356</v>
      </c>
      <c r="C17" s="8" t="s">
        <v>357</v>
      </c>
      <c r="D17" s="6">
        <v>0</v>
      </c>
      <c r="E17" s="15">
        <v>-184710.37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65" hidden="1" customHeight="1" x14ac:dyDescent="0.35">
      <c r="A18" s="7"/>
      <c r="B18" s="40" t="s">
        <v>358</v>
      </c>
      <c r="C18" s="8" t="s">
        <v>359</v>
      </c>
      <c r="D18" s="6">
        <v>0</v>
      </c>
      <c r="E18" s="15">
        <v>-101830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65" customHeight="1" x14ac:dyDescent="0.35">
      <c r="A19" s="7"/>
      <c r="B19" s="40" t="s">
        <v>360</v>
      </c>
      <c r="C19" s="8" t="s">
        <v>361</v>
      </c>
      <c r="D19" s="6">
        <v>0</v>
      </c>
      <c r="E19" s="15">
        <v>-1073449.19</v>
      </c>
      <c r="F19" s="6">
        <v>0</v>
      </c>
      <c r="G19" s="15">
        <v>-101561.19</v>
      </c>
      <c r="H19" s="10">
        <f t="shared" si="0"/>
        <v>101561.19</v>
      </c>
      <c r="I19" s="10"/>
      <c r="J19" s="8" t="s">
        <v>575</v>
      </c>
    </row>
    <row r="20" spans="1:10" ht="14.65" customHeight="1" x14ac:dyDescent="0.35">
      <c r="A20" s="7"/>
      <c r="B20" s="40" t="s">
        <v>362</v>
      </c>
      <c r="C20" s="8" t="s">
        <v>363</v>
      </c>
      <c r="D20" s="6">
        <v>0</v>
      </c>
      <c r="E20" s="15">
        <v>-352650.4</v>
      </c>
      <c r="F20" s="6">
        <v>0</v>
      </c>
      <c r="G20" s="15">
        <v>-104960</v>
      </c>
      <c r="H20" s="10">
        <f t="shared" si="0"/>
        <v>104960</v>
      </c>
      <c r="I20" s="10"/>
      <c r="J20" s="8" t="s">
        <v>575</v>
      </c>
    </row>
    <row r="21" spans="1:10" ht="14.65" hidden="1" customHeight="1" x14ac:dyDescent="0.3">
      <c r="A21" s="7"/>
      <c r="B21" s="40" t="s">
        <v>364</v>
      </c>
      <c r="C21" s="8" t="s">
        <v>365</v>
      </c>
      <c r="D21" s="6">
        <v>0</v>
      </c>
      <c r="E21" s="15">
        <v>-793165.97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65" customHeight="1" x14ac:dyDescent="0.35">
      <c r="A22" s="7"/>
      <c r="B22" s="40" t="s">
        <v>366</v>
      </c>
      <c r="C22" s="8" t="s">
        <v>367</v>
      </c>
      <c r="D22" s="6">
        <v>0</v>
      </c>
      <c r="E22" s="15">
        <v>-1073484.76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65" hidden="1" customHeight="1" x14ac:dyDescent="0.35">
      <c r="A23" s="7"/>
      <c r="B23" s="40" t="s">
        <v>368</v>
      </c>
      <c r="C23" s="8" t="s">
        <v>369</v>
      </c>
      <c r="D23" s="6">
        <v>0</v>
      </c>
      <c r="E23" s="15">
        <v>-50000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65" hidden="1" customHeight="1" x14ac:dyDescent="0.3">
      <c r="A24" s="7"/>
      <c r="B24" s="40" t="s">
        <v>370</v>
      </c>
      <c r="C24" s="8" t="s">
        <v>371</v>
      </c>
      <c r="D24" s="6">
        <v>0</v>
      </c>
      <c r="E24" s="15">
        <v>-11803545.6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65" hidden="1" customHeight="1" x14ac:dyDescent="0.3">
      <c r="A25" s="7"/>
      <c r="B25" s="40" t="s">
        <v>372</v>
      </c>
      <c r="C25" s="8" t="s">
        <v>373</v>
      </c>
      <c r="D25" s="6">
        <v>0</v>
      </c>
      <c r="E25" s="15">
        <v>-87472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65" hidden="1" customHeight="1" x14ac:dyDescent="0.35">
      <c r="A26" s="7"/>
      <c r="B26" s="40" t="s">
        <v>374</v>
      </c>
      <c r="C26" s="8" t="s">
        <v>375</v>
      </c>
      <c r="D26" s="6">
        <v>0</v>
      </c>
      <c r="E26" s="15">
        <v>-312500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65" customHeight="1" x14ac:dyDescent="0.35">
      <c r="A27" s="7"/>
      <c r="B27" s="40" t="s">
        <v>376</v>
      </c>
      <c r="C27" s="8" t="s">
        <v>377</v>
      </c>
      <c r="D27" s="6">
        <v>0</v>
      </c>
      <c r="E27" s="15">
        <v>-378232.25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65" customHeight="1" x14ac:dyDescent="0.35">
      <c r="A28" s="7"/>
      <c r="B28" s="40" t="s">
        <v>378</v>
      </c>
      <c r="C28" s="8" t="s">
        <v>379</v>
      </c>
      <c r="D28" s="6">
        <v>0</v>
      </c>
      <c r="E28" s="15">
        <v>-494518.37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ht="14.65" customHeight="1" x14ac:dyDescent="0.35">
      <c r="A29" s="7"/>
      <c r="B29" s="40" t="s">
        <v>381</v>
      </c>
      <c r="C29" s="8" t="s">
        <v>382</v>
      </c>
      <c r="D29" s="6">
        <v>0</v>
      </c>
      <c r="E29" s="15">
        <v>49605.89</v>
      </c>
      <c r="F29" s="6">
        <v>0</v>
      </c>
      <c r="G29" s="15">
        <v>61806.18</v>
      </c>
      <c r="H29" s="10">
        <f t="shared" si="0"/>
        <v>-61806.18</v>
      </c>
      <c r="I29" s="10"/>
      <c r="J29" s="8" t="s">
        <v>576</v>
      </c>
    </row>
    <row r="30" spans="1:10" ht="14.65" hidden="1" customHeight="1" x14ac:dyDescent="0.35">
      <c r="A30" s="7"/>
      <c r="B30" s="40" t="s">
        <v>383</v>
      </c>
      <c r="C30" s="8" t="s">
        <v>384</v>
      </c>
      <c r="D30" s="6">
        <v>0</v>
      </c>
      <c r="E30" s="15">
        <v>-56628</v>
      </c>
      <c r="F30" s="6">
        <v>0</v>
      </c>
      <c r="G30" s="15">
        <v>0</v>
      </c>
      <c r="H30" s="10">
        <f t="shared" si="0"/>
        <v>0</v>
      </c>
      <c r="I30" s="10"/>
      <c r="J30" s="8"/>
    </row>
    <row r="31" spans="1:10" ht="14.65" hidden="1" customHeight="1" x14ac:dyDescent="0.3">
      <c r="A31" s="7"/>
      <c r="B31" s="40" t="s">
        <v>385</v>
      </c>
      <c r="C31" s="8" t="s">
        <v>386</v>
      </c>
      <c r="D31" s="6">
        <v>0</v>
      </c>
      <c r="E31" s="15">
        <v>-111202.25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65" customHeight="1" x14ac:dyDescent="0.35">
      <c r="A32" s="7"/>
      <c r="B32" s="40" t="s">
        <v>387</v>
      </c>
      <c r="C32" s="8" t="s">
        <v>388</v>
      </c>
      <c r="D32" s="6">
        <v>0</v>
      </c>
      <c r="E32" s="15">
        <v>-1953321.45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65" hidden="1" customHeight="1" x14ac:dyDescent="0.35">
      <c r="A33" s="7"/>
      <c r="B33" s="40" t="s">
        <v>389</v>
      </c>
      <c r="C33" s="8" t="s">
        <v>390</v>
      </c>
      <c r="D33" s="6">
        <v>0</v>
      </c>
      <c r="E33" s="15">
        <v>-258814.81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65" hidden="1" customHeight="1" x14ac:dyDescent="0.3">
      <c r="A34" s="7"/>
      <c r="B34" s="40" t="s">
        <v>391</v>
      </c>
      <c r="C34" s="8" t="s">
        <v>392</v>
      </c>
      <c r="D34" s="6">
        <v>0</v>
      </c>
      <c r="E34" s="15">
        <v>0.05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65" hidden="1" customHeight="1" x14ac:dyDescent="0.3">
      <c r="A35" s="7"/>
      <c r="B35" s="40" t="s">
        <v>393</v>
      </c>
      <c r="C35" s="8" t="s">
        <v>394</v>
      </c>
      <c r="D35" s="6">
        <v>0</v>
      </c>
      <c r="E35" s="15">
        <v>-156022.1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65" customHeight="1" x14ac:dyDescent="0.35">
      <c r="A36" s="7"/>
      <c r="B36" s="40" t="s">
        <v>395</v>
      </c>
      <c r="C36" s="8" t="s">
        <v>396</v>
      </c>
      <c r="D36" s="6">
        <v>0</v>
      </c>
      <c r="E36" s="15">
        <v>-177844.64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14.65" customHeight="1" x14ac:dyDescent="0.35">
      <c r="A37" s="7"/>
      <c r="B37" s="40" t="s">
        <v>397</v>
      </c>
      <c r="C37" s="8" t="s">
        <v>398</v>
      </c>
      <c r="D37" s="6">
        <v>0</v>
      </c>
      <c r="E37" s="15">
        <v>-1855056.82</v>
      </c>
      <c r="F37" s="6">
        <v>0</v>
      </c>
      <c r="G37" s="15">
        <v>3860</v>
      </c>
      <c r="H37" s="10">
        <f t="shared" si="0"/>
        <v>-3860</v>
      </c>
      <c r="I37" s="10"/>
      <c r="J37" s="8"/>
    </row>
    <row r="38" spans="1:10" ht="14.65" hidden="1" customHeight="1" x14ac:dyDescent="0.3">
      <c r="A38" s="7"/>
      <c r="B38" s="40" t="s">
        <v>399</v>
      </c>
      <c r="C38" s="8" t="s">
        <v>400</v>
      </c>
      <c r="D38" s="6">
        <v>0</v>
      </c>
      <c r="E38" s="15">
        <v>-155118.20000000001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65" hidden="1" customHeight="1" x14ac:dyDescent="0.3">
      <c r="A39" s="7"/>
      <c r="B39" s="40" t="s">
        <v>401</v>
      </c>
      <c r="C39" s="8" t="s">
        <v>402</v>
      </c>
      <c r="D39" s="6">
        <v>0</v>
      </c>
      <c r="E39" s="15">
        <v>-5828000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14.65" customHeight="1" x14ac:dyDescent="0.35">
      <c r="A40" s="7"/>
      <c r="B40" s="40" t="s">
        <v>403</v>
      </c>
      <c r="C40" s="8" t="s">
        <v>404</v>
      </c>
      <c r="D40" s="6">
        <v>0</v>
      </c>
      <c r="E40" s="15">
        <v>-1497903.74</v>
      </c>
      <c r="F40" s="6">
        <v>0</v>
      </c>
      <c r="G40" s="15">
        <v>-369628.8</v>
      </c>
      <c r="H40" s="10">
        <f t="shared" si="0"/>
        <v>369628.8</v>
      </c>
      <c r="I40" s="10"/>
      <c r="J40" s="8" t="s">
        <v>575</v>
      </c>
    </row>
    <row r="41" spans="1:10" ht="14.65" customHeight="1" x14ac:dyDescent="0.35">
      <c r="A41" s="7"/>
      <c r="B41" s="40" t="s">
        <v>405</v>
      </c>
      <c r="C41" s="8" t="s">
        <v>406</v>
      </c>
      <c r="D41" s="6">
        <v>0</v>
      </c>
      <c r="E41" s="15">
        <v>13209.82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65" customHeight="1" x14ac:dyDescent="0.35">
      <c r="A42" s="7"/>
      <c r="B42" s="40" t="s">
        <v>407</v>
      </c>
      <c r="C42" s="8" t="s">
        <v>408</v>
      </c>
      <c r="D42" s="6">
        <v>0</v>
      </c>
      <c r="E42" s="15">
        <v>-176820.14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65" customHeight="1" x14ac:dyDescent="0.35">
      <c r="A43" s="7"/>
      <c r="B43" s="40" t="s">
        <v>409</v>
      </c>
      <c r="C43" s="8" t="s">
        <v>410</v>
      </c>
      <c r="D43" s="6">
        <v>0</v>
      </c>
      <c r="E43" s="15">
        <v>-166675.1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65" hidden="1" customHeight="1" x14ac:dyDescent="0.3">
      <c r="A44" s="7"/>
      <c r="B44" s="40" t="s">
        <v>411</v>
      </c>
      <c r="C44" s="8" t="s">
        <v>412</v>
      </c>
      <c r="D44" s="6">
        <v>0</v>
      </c>
      <c r="E44" s="15">
        <v>-1724737.28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65" customHeight="1" x14ac:dyDescent="0.35">
      <c r="A45" s="7"/>
      <c r="B45" s="40" t="s">
        <v>413</v>
      </c>
      <c r="C45" s="8" t="s">
        <v>414</v>
      </c>
      <c r="D45" s="6">
        <v>0</v>
      </c>
      <c r="E45" s="15">
        <v>-21137.4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65" customHeight="1" x14ac:dyDescent="0.35">
      <c r="A46" s="7"/>
      <c r="B46" s="40" t="s">
        <v>415</v>
      </c>
      <c r="C46" s="8" t="s">
        <v>416</v>
      </c>
      <c r="D46" s="6">
        <v>0</v>
      </c>
      <c r="E46" s="15">
        <v>-1994458.53</v>
      </c>
      <c r="F46" s="6">
        <v>0</v>
      </c>
      <c r="G46" s="15">
        <v>-256602.75</v>
      </c>
      <c r="H46" s="10">
        <f t="shared" si="0"/>
        <v>256602.75</v>
      </c>
      <c r="I46" s="10"/>
      <c r="J46" s="8" t="s">
        <v>575</v>
      </c>
    </row>
    <row r="47" spans="1:10" ht="14.65" hidden="1" customHeight="1" x14ac:dyDescent="0.3">
      <c r="A47" s="7"/>
      <c r="B47" s="40" t="s">
        <v>417</v>
      </c>
      <c r="C47" s="8" t="s">
        <v>418</v>
      </c>
      <c r="D47" s="6">
        <v>0</v>
      </c>
      <c r="E47" s="15">
        <v>0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65" customHeight="1" x14ac:dyDescent="0.35">
      <c r="A48" s="7"/>
      <c r="B48" s="40" t="s">
        <v>419</v>
      </c>
      <c r="C48" s="8" t="s">
        <v>420</v>
      </c>
      <c r="D48" s="6">
        <v>0</v>
      </c>
      <c r="E48" s="15">
        <v>-318183.98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65" customHeight="1" x14ac:dyDescent="0.35">
      <c r="A49" s="7"/>
      <c r="B49" s="40" t="s">
        <v>421</v>
      </c>
      <c r="C49" s="8" t="s">
        <v>422</v>
      </c>
      <c r="D49" s="6">
        <v>0</v>
      </c>
      <c r="E49" s="15">
        <v>-238564</v>
      </c>
      <c r="F49" s="6">
        <v>0</v>
      </c>
      <c r="G49" s="15">
        <v>3860</v>
      </c>
      <c r="H49" s="10">
        <f t="shared" si="0"/>
        <v>-3860</v>
      </c>
      <c r="I49" s="10"/>
      <c r="J49" s="8"/>
    </row>
    <row r="50" spans="1:10" ht="14.65" customHeight="1" x14ac:dyDescent="0.35">
      <c r="A50" s="7"/>
      <c r="B50" s="40" t="s">
        <v>423</v>
      </c>
      <c r="C50" s="8" t="s">
        <v>424</v>
      </c>
      <c r="D50" s="6">
        <v>0</v>
      </c>
      <c r="E50" s="15">
        <v>-261605.17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65" customHeight="1" x14ac:dyDescent="0.35">
      <c r="A51" s="7"/>
      <c r="B51" s="40" t="s">
        <v>425</v>
      </c>
      <c r="C51" s="8" t="s">
        <v>426</v>
      </c>
      <c r="D51" s="6">
        <v>0</v>
      </c>
      <c r="E51" s="15">
        <v>-12230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65" customHeight="1" x14ac:dyDescent="0.35">
      <c r="A52" s="7"/>
      <c r="B52" s="40" t="s">
        <v>427</v>
      </c>
      <c r="C52" s="8" t="s">
        <v>428</v>
      </c>
      <c r="D52" s="6">
        <v>0</v>
      </c>
      <c r="E52" s="15">
        <v>-664493.43999999994</v>
      </c>
      <c r="F52" s="6">
        <v>0</v>
      </c>
      <c r="G52" s="15">
        <v>-213420</v>
      </c>
      <c r="H52" s="10">
        <f t="shared" si="0"/>
        <v>213420</v>
      </c>
      <c r="I52" s="10"/>
      <c r="J52" s="8" t="s">
        <v>575</v>
      </c>
    </row>
    <row r="53" spans="1:10" ht="14.65" customHeight="1" x14ac:dyDescent="0.35">
      <c r="A53" s="7"/>
      <c r="B53" s="40" t="s">
        <v>429</v>
      </c>
      <c r="C53" s="8" t="s">
        <v>430</v>
      </c>
      <c r="D53" s="6">
        <v>350000</v>
      </c>
      <c r="E53" s="15">
        <v>449510</v>
      </c>
      <c r="F53" s="6">
        <v>0</v>
      </c>
      <c r="G53" s="15">
        <v>3660</v>
      </c>
      <c r="H53" s="10">
        <f t="shared" si="0"/>
        <v>-3660</v>
      </c>
      <c r="I53" s="10"/>
      <c r="J53" s="8"/>
    </row>
    <row r="54" spans="1:10" ht="14.65" customHeight="1" x14ac:dyDescent="0.35">
      <c r="A54" s="7"/>
      <c r="B54" s="40" t="s">
        <v>431</v>
      </c>
      <c r="C54" s="8" t="s">
        <v>432</v>
      </c>
      <c r="D54" s="6">
        <v>0</v>
      </c>
      <c r="E54" s="15">
        <v>-1919294.63</v>
      </c>
      <c r="F54" s="6">
        <v>0</v>
      </c>
      <c r="G54" s="15">
        <v>0</v>
      </c>
      <c r="H54" s="10">
        <f t="shared" si="0"/>
        <v>0</v>
      </c>
      <c r="I54" s="10"/>
      <c r="J54" s="8"/>
    </row>
    <row r="55" spans="1:10" ht="14.65" customHeight="1" x14ac:dyDescent="0.25">
      <c r="A55" s="7"/>
      <c r="B55" s="40" t="s">
        <v>433</v>
      </c>
      <c r="C55" s="8" t="s">
        <v>434</v>
      </c>
      <c r="D55" s="6">
        <v>0</v>
      </c>
      <c r="E55" s="15">
        <v>-668527.75</v>
      </c>
      <c r="F55" s="6">
        <v>0</v>
      </c>
      <c r="G55" s="15">
        <v>0</v>
      </c>
      <c r="H55" s="10">
        <f t="shared" si="0"/>
        <v>0</v>
      </c>
      <c r="I55" s="10"/>
      <c r="J55" s="8"/>
    </row>
    <row r="56" spans="1:10" ht="14.65" hidden="1" customHeight="1" x14ac:dyDescent="0.3">
      <c r="A56" s="7"/>
      <c r="B56" s="40" t="s">
        <v>435</v>
      </c>
      <c r="C56" s="8" t="s">
        <v>436</v>
      </c>
      <c r="D56" s="6">
        <v>0</v>
      </c>
      <c r="E56" s="15">
        <v>-878780</v>
      </c>
      <c r="F56" s="6">
        <v>0</v>
      </c>
      <c r="G56" s="15">
        <v>0</v>
      </c>
      <c r="H56" s="10">
        <f t="shared" si="0"/>
        <v>0</v>
      </c>
      <c r="I56" s="10"/>
      <c r="J56" s="8"/>
    </row>
    <row r="57" spans="1:10" ht="14.65" customHeight="1" x14ac:dyDescent="0.25">
      <c r="A57" s="7"/>
      <c r="B57" s="40" t="s">
        <v>437</v>
      </c>
      <c r="C57" s="8" t="s">
        <v>438</v>
      </c>
      <c r="D57" s="6">
        <v>0</v>
      </c>
      <c r="E57" s="15">
        <v>36253.03</v>
      </c>
      <c r="F57" s="6">
        <v>0</v>
      </c>
      <c r="G57" s="15">
        <v>0</v>
      </c>
      <c r="H57" s="10">
        <f t="shared" si="0"/>
        <v>0</v>
      </c>
      <c r="I57" s="10"/>
      <c r="J57" s="8"/>
    </row>
    <row r="58" spans="1:10" ht="14.65" hidden="1" customHeight="1" x14ac:dyDescent="0.3">
      <c r="A58" s="7"/>
      <c r="B58" s="40" t="s">
        <v>439</v>
      </c>
      <c r="C58" s="8" t="s">
        <v>440</v>
      </c>
      <c r="D58" s="6">
        <v>0</v>
      </c>
      <c r="E58" s="15">
        <v>188405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65" hidden="1" customHeight="1" x14ac:dyDescent="0.3">
      <c r="A59" s="7"/>
      <c r="B59" s="40" t="s">
        <v>441</v>
      </c>
      <c r="C59" s="8" t="s">
        <v>442</v>
      </c>
      <c r="D59" s="6">
        <v>0</v>
      </c>
      <c r="E59" s="15">
        <v>-81722.5</v>
      </c>
      <c r="F59" s="6">
        <v>0</v>
      </c>
      <c r="G59" s="15">
        <v>0</v>
      </c>
      <c r="H59" s="10">
        <f t="shared" si="0"/>
        <v>0</v>
      </c>
      <c r="I59" s="10"/>
      <c r="J59" s="8"/>
    </row>
    <row r="60" spans="1:10" ht="14.65" hidden="1" customHeight="1" x14ac:dyDescent="0.3">
      <c r="A60" s="7"/>
      <c r="B60" s="40" t="s">
        <v>443</v>
      </c>
      <c r="C60" s="8" t="s">
        <v>444</v>
      </c>
      <c r="D60" s="6">
        <v>0</v>
      </c>
      <c r="E60" s="15">
        <v>-206303.25</v>
      </c>
      <c r="F60" s="6">
        <v>0</v>
      </c>
      <c r="G60" s="15">
        <v>0</v>
      </c>
      <c r="H60" s="10">
        <f t="shared" si="0"/>
        <v>0</v>
      </c>
      <c r="I60" s="10"/>
      <c r="J60" s="8"/>
    </row>
    <row r="61" spans="1:10" ht="14.65" hidden="1" customHeight="1" x14ac:dyDescent="0.3">
      <c r="A61" s="7"/>
      <c r="B61" s="40" t="s">
        <v>445</v>
      </c>
      <c r="C61" s="8" t="s">
        <v>446</v>
      </c>
      <c r="D61" s="6">
        <v>0</v>
      </c>
      <c r="E61" s="15">
        <v>-1024000</v>
      </c>
      <c r="F61" s="6">
        <v>0</v>
      </c>
      <c r="G61" s="15">
        <v>0</v>
      </c>
      <c r="H61" s="10">
        <f t="shared" si="0"/>
        <v>0</v>
      </c>
      <c r="I61" s="10"/>
      <c r="J61" s="8"/>
    </row>
    <row r="62" spans="1:10" ht="14.65" hidden="1" customHeight="1" x14ac:dyDescent="0.3">
      <c r="A62" s="7"/>
      <c r="B62" s="40" t="s">
        <v>447</v>
      </c>
      <c r="C62" s="8" t="s">
        <v>448</v>
      </c>
      <c r="D62" s="6">
        <v>0</v>
      </c>
      <c r="E62" s="15">
        <v>-578401.54</v>
      </c>
      <c r="F62" s="6">
        <v>0</v>
      </c>
      <c r="G62" s="15">
        <v>0</v>
      </c>
      <c r="H62" s="10">
        <f t="shared" si="0"/>
        <v>0</v>
      </c>
      <c r="I62" s="10"/>
      <c r="J62" s="8"/>
    </row>
    <row r="63" spans="1:10" ht="14.65" hidden="1" customHeight="1" x14ac:dyDescent="0.3">
      <c r="A63" s="7"/>
      <c r="B63" s="40" t="s">
        <v>449</v>
      </c>
      <c r="C63" s="8" t="s">
        <v>450</v>
      </c>
      <c r="D63" s="6">
        <v>0</v>
      </c>
      <c r="E63" s="15">
        <v>-8635953.4800000004</v>
      </c>
      <c r="F63" s="6">
        <v>0</v>
      </c>
      <c r="G63" s="15">
        <v>0</v>
      </c>
      <c r="H63" s="10">
        <f t="shared" ref="H63:H66" si="1">SUM(F63-G63)</f>
        <v>0</v>
      </c>
      <c r="I63" s="10"/>
      <c r="J63" s="8"/>
    </row>
    <row r="64" spans="1:10" ht="14.65" customHeight="1" x14ac:dyDescent="0.25">
      <c r="A64" s="7"/>
      <c r="B64" s="40" t="s">
        <v>451</v>
      </c>
      <c r="C64" s="8" t="s">
        <v>452</v>
      </c>
      <c r="D64" s="6">
        <v>0</v>
      </c>
      <c r="E64" s="15">
        <v>-330258.51</v>
      </c>
      <c r="F64" s="6">
        <v>0</v>
      </c>
      <c r="G64" s="15">
        <v>46526.01</v>
      </c>
      <c r="H64" s="10">
        <f t="shared" si="1"/>
        <v>-46526.01</v>
      </c>
      <c r="I64" s="10"/>
      <c r="J64" s="8"/>
    </row>
    <row r="65" spans="1:10" ht="14.65" hidden="1" customHeight="1" x14ac:dyDescent="0.3">
      <c r="A65" s="7"/>
      <c r="B65" s="40" t="s">
        <v>453</v>
      </c>
      <c r="C65" s="8" t="s">
        <v>438</v>
      </c>
      <c r="D65" s="6">
        <v>0</v>
      </c>
      <c r="E65" s="15">
        <v>-770100</v>
      </c>
      <c r="F65" s="6">
        <v>0</v>
      </c>
      <c r="G65" s="15">
        <v>0</v>
      </c>
      <c r="H65" s="10">
        <f t="shared" si="1"/>
        <v>0</v>
      </c>
      <c r="I65" s="10"/>
      <c r="J65" s="8"/>
    </row>
    <row r="66" spans="1:10" ht="14.65" hidden="1" customHeight="1" x14ac:dyDescent="0.3">
      <c r="A66" s="7"/>
      <c r="B66" s="40" t="s">
        <v>454</v>
      </c>
      <c r="C66" s="8" t="s">
        <v>455</v>
      </c>
      <c r="D66" s="6">
        <v>0</v>
      </c>
      <c r="E66" s="15">
        <v>-989000</v>
      </c>
      <c r="F66" s="6">
        <v>0</v>
      </c>
      <c r="G66" s="15">
        <v>0</v>
      </c>
      <c r="H66" s="10">
        <f t="shared" si="1"/>
        <v>0</v>
      </c>
      <c r="I66" s="10"/>
      <c r="J66" s="8"/>
    </row>
    <row r="67" spans="1:10" ht="14.65" customHeight="1" x14ac:dyDescent="0.35">
      <c r="A67" s="7"/>
      <c r="B67" s="41"/>
      <c r="C67" s="3"/>
      <c r="D67" s="19"/>
      <c r="E67" s="20"/>
      <c r="F67" s="19"/>
      <c r="G67" s="20"/>
      <c r="H67" s="21"/>
      <c r="I67" s="21"/>
      <c r="J67" s="3"/>
    </row>
    <row r="68" spans="1:10" ht="14.65" customHeight="1" x14ac:dyDescent="0.35">
      <c r="A68" s="7"/>
      <c r="B68" s="5"/>
      <c r="C68" s="5"/>
      <c r="D68" s="16">
        <f>SUM(D6:D66)</f>
        <v>-49650000</v>
      </c>
      <c r="E68" s="17">
        <f>SUM(E6:E66)</f>
        <v>-57394983.32</v>
      </c>
      <c r="F68" s="16">
        <f>SUM(F6:F66)</f>
        <v>-5000000</v>
      </c>
      <c r="G68" s="17">
        <f>SUM(G6:G66)</f>
        <v>-1769169.7599999998</v>
      </c>
      <c r="H68" s="18">
        <f>SUM(H6:H66)</f>
        <v>-3230830.24</v>
      </c>
      <c r="I68" s="18">
        <v>-2500000</v>
      </c>
      <c r="J68" s="5"/>
    </row>
  </sheetData>
  <pageMargins left="0.31496062992125984" right="0.31496062992125984" top="0.35433070866141736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B1" workbookViewId="0">
      <selection activeCell="D21" sqref="D21"/>
    </sheetView>
  </sheetViews>
  <sheetFormatPr defaultRowHeight="14.5" x14ac:dyDescent="0.35"/>
  <cols>
    <col min="1" max="1" width="0" hidden="1" customWidth="1"/>
    <col min="2" max="2" width="7.7265625" customWidth="1"/>
    <col min="3" max="3" width="42.1796875" customWidth="1"/>
    <col min="4" max="4" width="11.453125" customWidth="1"/>
    <col min="5" max="5" width="12.54296875" customWidth="1"/>
    <col min="6" max="6" width="11.26953125" customWidth="1"/>
    <col min="7" max="7" width="10.453125" customWidth="1"/>
    <col min="8" max="8" width="11.26953125" customWidth="1"/>
    <col min="9" max="9" width="11" customWidth="1"/>
    <col min="10" max="10" width="22.26953125" customWidth="1"/>
  </cols>
  <sheetData>
    <row r="1" spans="1:10" s="127" customFormat="1" x14ac:dyDescent="0.3"/>
    <row r="2" spans="1:10" ht="18.649999999999999" customHeight="1" x14ac:dyDescent="0.35">
      <c r="B2" t="s">
        <v>509</v>
      </c>
    </row>
    <row r="3" spans="1:10" s="127" customFormat="1" ht="18.649999999999999" customHeight="1" x14ac:dyDescent="0.3"/>
    <row r="4" spans="1:10" s="127" customFormat="1" ht="18.649999999999999" customHeight="1" x14ac:dyDescent="0.3"/>
    <row r="5" spans="1:10" x14ac:dyDescent="0.35">
      <c r="A5" s="2"/>
      <c r="B5" s="34"/>
      <c r="C5" s="23" t="s">
        <v>330</v>
      </c>
      <c r="D5" s="25" t="s">
        <v>2</v>
      </c>
      <c r="E5" s="35" t="s">
        <v>3</v>
      </c>
      <c r="F5" s="26" t="s">
        <v>4</v>
      </c>
      <c r="G5" s="25" t="s">
        <v>5</v>
      </c>
      <c r="H5" s="35" t="s">
        <v>6</v>
      </c>
      <c r="I5" s="35" t="s">
        <v>510</v>
      </c>
      <c r="J5" s="25" t="s">
        <v>508</v>
      </c>
    </row>
    <row r="6" spans="1:10" x14ac:dyDescent="0.35">
      <c r="A6" s="7"/>
      <c r="B6" s="28"/>
      <c r="C6" s="27"/>
      <c r="D6" s="29" t="s">
        <v>512</v>
      </c>
      <c r="E6" s="36" t="s">
        <v>512</v>
      </c>
      <c r="F6" s="30"/>
      <c r="G6" s="29"/>
      <c r="H6" s="36" t="s">
        <v>7</v>
      </c>
      <c r="I6" s="36" t="s">
        <v>511</v>
      </c>
      <c r="J6" s="29"/>
    </row>
    <row r="7" spans="1:10" ht="12.65" customHeight="1" x14ac:dyDescent="0.3">
      <c r="A7" s="7"/>
      <c r="B7" s="28"/>
      <c r="C7" s="27" t="s">
        <v>456</v>
      </c>
      <c r="D7" s="32">
        <v>311214</v>
      </c>
      <c r="E7" s="36">
        <v>310814</v>
      </c>
      <c r="F7" s="30">
        <v>2014</v>
      </c>
      <c r="G7" s="29" t="s">
        <v>518</v>
      </c>
      <c r="H7" s="36">
        <v>2014</v>
      </c>
      <c r="I7" s="36">
        <v>2014</v>
      </c>
      <c r="J7" s="29"/>
    </row>
    <row r="8" spans="1:10" ht="43.5" customHeight="1" x14ac:dyDescent="0.35">
      <c r="A8" s="7"/>
      <c r="B8" s="78" t="s">
        <v>457</v>
      </c>
      <c r="C8" s="50" t="s">
        <v>458</v>
      </c>
      <c r="D8" s="6">
        <v>0</v>
      </c>
      <c r="E8" s="15">
        <v>731240.28</v>
      </c>
      <c r="F8" s="6">
        <v>60073</v>
      </c>
      <c r="G8" s="15">
        <v>83783</v>
      </c>
      <c r="H8" s="10">
        <f>SUM(F8-G8)</f>
        <v>-23710</v>
      </c>
      <c r="I8" s="10">
        <v>100000</v>
      </c>
      <c r="J8" s="84" t="s">
        <v>624</v>
      </c>
    </row>
    <row r="9" spans="1:10" ht="14.65" hidden="1" customHeight="1" x14ac:dyDescent="0.35">
      <c r="A9" s="7"/>
      <c r="B9" s="78" t="s">
        <v>334</v>
      </c>
      <c r="C9" s="50" t="s">
        <v>335</v>
      </c>
      <c r="D9" s="6">
        <v>3490000</v>
      </c>
      <c r="E9" s="15">
        <v>2268247.31</v>
      </c>
      <c r="F9" s="6">
        <v>0</v>
      </c>
      <c r="G9" s="15">
        <v>0</v>
      </c>
      <c r="H9" s="10">
        <f t="shared" ref="H9:H58" si="0">SUM(F9-G9)</f>
        <v>0</v>
      </c>
      <c r="I9" s="10"/>
      <c r="J9" s="8"/>
    </row>
    <row r="10" spans="1:10" ht="14.65" hidden="1" customHeight="1" x14ac:dyDescent="0.3">
      <c r="A10" s="7"/>
      <c r="B10" s="78" t="s">
        <v>336</v>
      </c>
      <c r="C10" s="50" t="s">
        <v>337</v>
      </c>
      <c r="D10" s="6">
        <v>1366000</v>
      </c>
      <c r="E10" s="15">
        <v>1891603.08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65" hidden="1" customHeight="1" x14ac:dyDescent="0.3">
      <c r="A11" s="7"/>
      <c r="B11" s="78" t="s">
        <v>338</v>
      </c>
      <c r="C11" s="50" t="s">
        <v>339</v>
      </c>
      <c r="D11" s="6">
        <v>0</v>
      </c>
      <c r="E11" s="15">
        <v>39924.019999999997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65" hidden="1" customHeight="1" x14ac:dyDescent="0.3">
      <c r="A12" s="7"/>
      <c r="B12" s="78" t="s">
        <v>340</v>
      </c>
      <c r="C12" s="50" t="s">
        <v>341</v>
      </c>
      <c r="D12" s="6">
        <v>20000</v>
      </c>
      <c r="E12" s="15">
        <v>-59986.03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65" hidden="1" customHeight="1" x14ac:dyDescent="0.3">
      <c r="A13" s="7"/>
      <c r="B13" s="78" t="s">
        <v>342</v>
      </c>
      <c r="C13" s="50" t="s">
        <v>343</v>
      </c>
      <c r="D13" s="6">
        <v>0</v>
      </c>
      <c r="E13" s="15">
        <v>6637</v>
      </c>
      <c r="F13" s="6">
        <v>0</v>
      </c>
      <c r="G13" s="15">
        <v>0</v>
      </c>
      <c r="H13" s="10">
        <f t="shared" si="0"/>
        <v>0</v>
      </c>
      <c r="I13" s="10"/>
      <c r="J13" s="8"/>
    </row>
    <row r="14" spans="1:10" ht="14.65" hidden="1" customHeight="1" x14ac:dyDescent="0.3">
      <c r="A14" s="7"/>
      <c r="B14" s="78" t="s">
        <v>344</v>
      </c>
      <c r="C14" s="50" t="s">
        <v>345</v>
      </c>
      <c r="D14" s="6">
        <v>0</v>
      </c>
      <c r="E14" s="15">
        <v>3841.25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65" hidden="1" customHeight="1" x14ac:dyDescent="0.3">
      <c r="A15" s="7"/>
      <c r="B15" s="78" t="s">
        <v>346</v>
      </c>
      <c r="C15" s="50" t="s">
        <v>347</v>
      </c>
      <c r="D15" s="6">
        <v>0</v>
      </c>
      <c r="E15" s="15">
        <v>-252120.35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8" customHeight="1" x14ac:dyDescent="0.35">
      <c r="A16" s="7"/>
      <c r="B16" s="78" t="s">
        <v>349</v>
      </c>
      <c r="C16" s="79" t="s">
        <v>569</v>
      </c>
      <c r="D16" s="6">
        <v>0</v>
      </c>
      <c r="E16" s="15">
        <v>4329870.18</v>
      </c>
      <c r="F16" s="6">
        <v>2982261</v>
      </c>
      <c r="G16" s="15">
        <v>1118497</v>
      </c>
      <c r="H16" s="10">
        <f>F16-G16</f>
        <v>1863764</v>
      </c>
      <c r="I16" s="10">
        <v>1863764</v>
      </c>
      <c r="J16" s="121" t="s">
        <v>625</v>
      </c>
    </row>
    <row r="17" spans="1:10" ht="14.65" hidden="1" customHeight="1" x14ac:dyDescent="0.3">
      <c r="A17" s="7"/>
      <c r="B17" s="38" t="s">
        <v>350</v>
      </c>
      <c r="C17" s="8" t="s">
        <v>351</v>
      </c>
      <c r="D17" s="6">
        <v>0</v>
      </c>
      <c r="E17" s="15">
        <v>1076865.8899999999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65" hidden="1" customHeight="1" x14ac:dyDescent="0.35">
      <c r="A18" s="7"/>
      <c r="B18" s="38" t="s">
        <v>459</v>
      </c>
      <c r="C18" s="8" t="s">
        <v>460</v>
      </c>
      <c r="D18" s="6">
        <v>0</v>
      </c>
      <c r="E18" s="15">
        <v>129081.7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65" hidden="1" customHeight="1" x14ac:dyDescent="0.3">
      <c r="A19" s="7"/>
      <c r="B19" s="38" t="s">
        <v>461</v>
      </c>
      <c r="C19" s="8" t="s">
        <v>462</v>
      </c>
      <c r="D19" s="6">
        <v>1067000</v>
      </c>
      <c r="E19" s="15">
        <v>179813.16</v>
      </c>
      <c r="F19" s="6">
        <v>0</v>
      </c>
      <c r="G19" s="15">
        <v>0</v>
      </c>
      <c r="H19" s="10">
        <f t="shared" si="0"/>
        <v>0</v>
      </c>
      <c r="I19" s="10"/>
      <c r="J19" s="8"/>
    </row>
    <row r="20" spans="1:10" ht="14.65" hidden="1" customHeight="1" x14ac:dyDescent="0.35">
      <c r="A20" s="7"/>
      <c r="B20" s="38" t="s">
        <v>352</v>
      </c>
      <c r="C20" s="8" t="s">
        <v>353</v>
      </c>
      <c r="D20" s="6">
        <v>30000</v>
      </c>
      <c r="E20" s="15">
        <v>34225.620000000003</v>
      </c>
      <c r="F20" s="6">
        <v>0</v>
      </c>
      <c r="G20" s="15">
        <v>0</v>
      </c>
      <c r="H20" s="10">
        <f t="shared" si="0"/>
        <v>0</v>
      </c>
      <c r="I20" s="10"/>
      <c r="J20" s="8"/>
    </row>
    <row r="21" spans="1:10" ht="14.65" hidden="1" customHeight="1" x14ac:dyDescent="0.3">
      <c r="A21" s="7"/>
      <c r="B21" s="38" t="s">
        <v>354</v>
      </c>
      <c r="C21" s="8" t="s">
        <v>355</v>
      </c>
      <c r="D21" s="6">
        <v>982000</v>
      </c>
      <c r="E21" s="15">
        <v>1271317.75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65" hidden="1" customHeight="1" x14ac:dyDescent="0.35">
      <c r="A22" s="7"/>
      <c r="B22" s="38" t="s">
        <v>356</v>
      </c>
      <c r="C22" s="8" t="s">
        <v>357</v>
      </c>
      <c r="D22" s="6">
        <v>54000</v>
      </c>
      <c r="E22" s="15">
        <v>93027.76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65" hidden="1" customHeight="1" x14ac:dyDescent="0.35">
      <c r="A23" s="7"/>
      <c r="B23" s="38" t="s">
        <v>358</v>
      </c>
      <c r="C23" s="8" t="s">
        <v>359</v>
      </c>
      <c r="D23" s="6">
        <v>111000</v>
      </c>
      <c r="E23" s="15">
        <v>36882.61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65" hidden="1" customHeight="1" x14ac:dyDescent="0.35">
      <c r="A24" s="7"/>
      <c r="B24" s="38" t="s">
        <v>362</v>
      </c>
      <c r="C24" s="8" t="s">
        <v>363</v>
      </c>
      <c r="D24" s="6">
        <v>188000</v>
      </c>
      <c r="E24" s="15">
        <v>218883.64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65" hidden="1" customHeight="1" x14ac:dyDescent="0.3">
      <c r="A25" s="7"/>
      <c r="B25" s="38" t="s">
        <v>364</v>
      </c>
      <c r="C25" s="8" t="s">
        <v>365</v>
      </c>
      <c r="D25" s="6">
        <v>180000</v>
      </c>
      <c r="E25" s="15">
        <v>153467.76999999999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65" hidden="1" customHeight="1" x14ac:dyDescent="0.3">
      <c r="A26" s="7"/>
      <c r="B26" s="38" t="s">
        <v>463</v>
      </c>
      <c r="C26" s="8" t="s">
        <v>464</v>
      </c>
      <c r="D26" s="6">
        <v>0</v>
      </c>
      <c r="E26" s="15">
        <v>255696.24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65" hidden="1" customHeight="1" x14ac:dyDescent="0.3">
      <c r="A27" s="7"/>
      <c r="B27" s="38" t="s">
        <v>366</v>
      </c>
      <c r="C27" s="8" t="s">
        <v>367</v>
      </c>
      <c r="D27" s="6">
        <v>638057</v>
      </c>
      <c r="E27" s="15">
        <v>715432.2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65" hidden="1" customHeight="1" x14ac:dyDescent="0.35">
      <c r="A28" s="7"/>
      <c r="B28" s="38" t="s">
        <v>368</v>
      </c>
      <c r="C28" s="8" t="s">
        <v>369</v>
      </c>
      <c r="D28" s="6">
        <v>0</v>
      </c>
      <c r="E28" s="15">
        <v>5716.28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s="47" customFormat="1" ht="14.65" customHeight="1" x14ac:dyDescent="0.3">
      <c r="A29" s="52"/>
      <c r="B29" s="77" t="s">
        <v>570</v>
      </c>
      <c r="C29" s="46" t="s">
        <v>571</v>
      </c>
      <c r="D29" s="49"/>
      <c r="E29" s="51"/>
      <c r="F29" s="49">
        <v>0</v>
      </c>
      <c r="G29" s="51">
        <v>0</v>
      </c>
      <c r="H29" s="10">
        <v>0</v>
      </c>
      <c r="I29" s="10">
        <v>0</v>
      </c>
      <c r="J29" s="50"/>
    </row>
    <row r="30" spans="1:10" ht="21" customHeight="1" x14ac:dyDescent="0.35">
      <c r="A30" s="7"/>
      <c r="B30" s="38" t="s">
        <v>370</v>
      </c>
      <c r="C30" s="8" t="s">
        <v>371</v>
      </c>
      <c r="D30" s="6">
        <v>2680000</v>
      </c>
      <c r="E30" s="15">
        <v>2613983.83</v>
      </c>
      <c r="F30" s="6">
        <v>71214</v>
      </c>
      <c r="G30" s="15">
        <v>0</v>
      </c>
      <c r="H30" s="10">
        <f t="shared" si="0"/>
        <v>71214</v>
      </c>
      <c r="I30" s="10">
        <v>71214</v>
      </c>
      <c r="J30" s="121" t="s">
        <v>626</v>
      </c>
    </row>
    <row r="31" spans="1:10" ht="14.65" hidden="1" customHeight="1" x14ac:dyDescent="0.3">
      <c r="A31" s="7"/>
      <c r="B31" s="38" t="s">
        <v>372</v>
      </c>
      <c r="C31" s="8" t="s">
        <v>373</v>
      </c>
      <c r="D31" s="6">
        <v>0</v>
      </c>
      <c r="E31" s="15">
        <v>6000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65" hidden="1" customHeight="1" x14ac:dyDescent="0.35">
      <c r="A32" s="7"/>
      <c r="B32" s="38" t="s">
        <v>374</v>
      </c>
      <c r="C32" s="8" t="s">
        <v>375</v>
      </c>
      <c r="D32" s="6">
        <v>0</v>
      </c>
      <c r="E32" s="15">
        <v>6541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65" hidden="1" customHeight="1" x14ac:dyDescent="0.3">
      <c r="A33" s="7"/>
      <c r="B33" s="38" t="s">
        <v>465</v>
      </c>
      <c r="C33" s="8" t="s">
        <v>377</v>
      </c>
      <c r="D33" s="6">
        <v>620000</v>
      </c>
      <c r="E33" s="15">
        <v>710957.07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65" hidden="1" customHeight="1" x14ac:dyDescent="0.3">
      <c r="A34" s="7"/>
      <c r="B34" s="38" t="s">
        <v>376</v>
      </c>
      <c r="C34" s="8" t="s">
        <v>466</v>
      </c>
      <c r="D34" s="6">
        <v>0</v>
      </c>
      <c r="E34" s="15">
        <v>38974.75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65" hidden="1" customHeight="1" x14ac:dyDescent="0.3">
      <c r="A35" s="7"/>
      <c r="B35" s="38" t="s">
        <v>378</v>
      </c>
      <c r="C35" s="8" t="s">
        <v>379</v>
      </c>
      <c r="D35" s="6">
        <v>0</v>
      </c>
      <c r="E35" s="15">
        <v>9213.5400000000009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65" hidden="1" customHeight="1" x14ac:dyDescent="0.3">
      <c r="A36" s="7"/>
      <c r="B36" s="38" t="s">
        <v>468</v>
      </c>
      <c r="C36" s="8" t="s">
        <v>467</v>
      </c>
      <c r="D36" s="6">
        <v>5300000</v>
      </c>
      <c r="E36" s="15">
        <v>217065.55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38.25" customHeight="1" x14ac:dyDescent="0.35">
      <c r="A37" s="7"/>
      <c r="B37" s="38" t="s">
        <v>469</v>
      </c>
      <c r="C37" s="8" t="s">
        <v>470</v>
      </c>
      <c r="D37" s="6">
        <v>0</v>
      </c>
      <c r="E37" s="15">
        <v>1552190.06</v>
      </c>
      <c r="F37" s="6">
        <v>500000</v>
      </c>
      <c r="G37" s="15">
        <v>839102.28</v>
      </c>
      <c r="H37" s="10">
        <f t="shared" si="0"/>
        <v>-339102.28</v>
      </c>
      <c r="I37" s="10">
        <v>1000000</v>
      </c>
      <c r="J37" s="84" t="s">
        <v>624</v>
      </c>
    </row>
    <row r="38" spans="1:10" ht="14.65" hidden="1" customHeight="1" x14ac:dyDescent="0.3">
      <c r="A38" s="7"/>
      <c r="B38" s="38" t="s">
        <v>380</v>
      </c>
      <c r="C38" s="8" t="s">
        <v>348</v>
      </c>
      <c r="D38" s="6">
        <v>1500000</v>
      </c>
      <c r="E38" s="15">
        <v>0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65" hidden="1" customHeight="1" x14ac:dyDescent="0.3">
      <c r="A39" s="7"/>
      <c r="B39" s="38" t="s">
        <v>471</v>
      </c>
      <c r="C39" s="8" t="s">
        <v>472</v>
      </c>
      <c r="D39" s="6">
        <v>600000</v>
      </c>
      <c r="E39" s="15">
        <v>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42.75" customHeight="1" x14ac:dyDescent="0.35">
      <c r="A40" s="7"/>
      <c r="B40" s="38" t="s">
        <v>473</v>
      </c>
      <c r="C40" s="8" t="s">
        <v>474</v>
      </c>
      <c r="D40" s="6">
        <v>31000010</v>
      </c>
      <c r="E40" s="15">
        <v>68656.81</v>
      </c>
      <c r="F40" s="6">
        <v>4380702</v>
      </c>
      <c r="G40" s="15">
        <v>25665</v>
      </c>
      <c r="H40" s="10">
        <f t="shared" si="0"/>
        <v>4355037</v>
      </c>
      <c r="I40" s="10">
        <v>4355037</v>
      </c>
      <c r="J40" s="84" t="s">
        <v>623</v>
      </c>
    </row>
    <row r="41" spans="1:10" ht="14.65" hidden="1" customHeight="1" x14ac:dyDescent="0.3">
      <c r="A41" s="7"/>
      <c r="B41" s="38" t="s">
        <v>381</v>
      </c>
      <c r="C41" s="8" t="s">
        <v>382</v>
      </c>
      <c r="D41" s="6">
        <v>2820000</v>
      </c>
      <c r="E41" s="15">
        <v>2805380.29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65" hidden="1" customHeight="1" x14ac:dyDescent="0.3">
      <c r="A42" s="7"/>
      <c r="B42" s="38" t="s">
        <v>383</v>
      </c>
      <c r="C42" s="8" t="s">
        <v>384</v>
      </c>
      <c r="D42" s="6">
        <v>0</v>
      </c>
      <c r="E42" s="15">
        <v>-43810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65" hidden="1" customHeight="1" x14ac:dyDescent="0.3">
      <c r="A43" s="7"/>
      <c r="B43" s="38" t="s">
        <v>385</v>
      </c>
      <c r="C43" s="8" t="s">
        <v>386</v>
      </c>
      <c r="D43" s="6">
        <v>0</v>
      </c>
      <c r="E43" s="15">
        <v>3860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65" hidden="1" customHeight="1" x14ac:dyDescent="0.3">
      <c r="A44" s="7"/>
      <c r="B44" s="38" t="s">
        <v>389</v>
      </c>
      <c r="C44" s="8" t="s">
        <v>390</v>
      </c>
      <c r="D44" s="6">
        <v>150000</v>
      </c>
      <c r="E44" s="15">
        <v>41872.82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65" hidden="1" customHeight="1" x14ac:dyDescent="0.3">
      <c r="A45" s="7"/>
      <c r="B45" s="38" t="s">
        <v>391</v>
      </c>
      <c r="C45" s="8" t="s">
        <v>392</v>
      </c>
      <c r="D45" s="6">
        <v>0</v>
      </c>
      <c r="E45" s="15">
        <v>16651.75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65" hidden="1" customHeight="1" x14ac:dyDescent="0.3">
      <c r="A46" s="7"/>
      <c r="B46" s="38" t="s">
        <v>393</v>
      </c>
      <c r="C46" s="8" t="s">
        <v>394</v>
      </c>
      <c r="D46" s="6">
        <v>5000</v>
      </c>
      <c r="E46" s="15">
        <v>9757.67</v>
      </c>
      <c r="F46" s="6">
        <v>0</v>
      </c>
      <c r="G46" s="15">
        <v>0</v>
      </c>
      <c r="H46" s="10">
        <f t="shared" si="0"/>
        <v>0</v>
      </c>
      <c r="I46" s="10"/>
      <c r="J46" s="8"/>
    </row>
    <row r="47" spans="1:10" ht="14.65" hidden="1" customHeight="1" x14ac:dyDescent="0.3">
      <c r="A47" s="7"/>
      <c r="B47" s="37" t="s">
        <v>395</v>
      </c>
      <c r="C47" s="8" t="s">
        <v>396</v>
      </c>
      <c r="D47" s="6">
        <v>0</v>
      </c>
      <c r="E47" s="15">
        <v>12187.4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65" hidden="1" customHeight="1" x14ac:dyDescent="0.3">
      <c r="A48" s="7"/>
      <c r="B48" s="38" t="s">
        <v>397</v>
      </c>
      <c r="C48" s="8" t="s">
        <v>475</v>
      </c>
      <c r="D48" s="6">
        <v>1960700</v>
      </c>
      <c r="E48" s="15">
        <v>414289.87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65" hidden="1" customHeight="1" x14ac:dyDescent="0.3">
      <c r="A49" s="7"/>
      <c r="B49" s="37" t="s">
        <v>476</v>
      </c>
      <c r="C49" s="8" t="s">
        <v>477</v>
      </c>
      <c r="D49" s="6"/>
      <c r="E49" s="15">
        <v>0</v>
      </c>
      <c r="F49" s="6">
        <v>0</v>
      </c>
      <c r="G49" s="15">
        <v>0</v>
      </c>
      <c r="H49" s="10">
        <f t="shared" si="0"/>
        <v>0</v>
      </c>
      <c r="I49" s="10"/>
      <c r="J49" s="8"/>
    </row>
    <row r="50" spans="1:10" ht="14.65" hidden="1" customHeight="1" x14ac:dyDescent="0.3">
      <c r="A50" s="7"/>
      <c r="B50" s="38" t="s">
        <v>399</v>
      </c>
      <c r="C50" s="8" t="s">
        <v>478</v>
      </c>
      <c r="D50" s="6">
        <v>0</v>
      </c>
      <c r="E50" s="15">
        <v>76097.72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65" hidden="1" customHeight="1" x14ac:dyDescent="0.3">
      <c r="A51" s="7"/>
      <c r="B51" s="38" t="s">
        <v>479</v>
      </c>
      <c r="C51" s="8" t="s">
        <v>480</v>
      </c>
      <c r="D51" s="6">
        <v>0</v>
      </c>
      <c r="E51" s="15">
        <v>8161.4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65" hidden="1" customHeight="1" x14ac:dyDescent="0.3">
      <c r="A52" s="7"/>
      <c r="B52" s="38" t="s">
        <v>403</v>
      </c>
      <c r="C52" s="8" t="s">
        <v>481</v>
      </c>
      <c r="D52" s="6">
        <v>1650000</v>
      </c>
      <c r="E52" s="15">
        <v>1714834.73</v>
      </c>
      <c r="F52" s="6">
        <v>0</v>
      </c>
      <c r="G52" s="15">
        <v>0</v>
      </c>
      <c r="H52" s="10">
        <f t="shared" ref="H52:H57" si="1">F52-G52</f>
        <v>0</v>
      </c>
      <c r="I52" s="10"/>
      <c r="J52" s="8"/>
    </row>
    <row r="53" spans="1:10" ht="14.65" hidden="1" customHeight="1" x14ac:dyDescent="0.3">
      <c r="A53" s="7"/>
      <c r="B53" s="38" t="s">
        <v>405</v>
      </c>
      <c r="C53" s="8" t="s">
        <v>406</v>
      </c>
      <c r="D53" s="6">
        <v>1200000</v>
      </c>
      <c r="E53" s="15">
        <v>1557198.83</v>
      </c>
      <c r="F53" s="6">
        <v>0</v>
      </c>
      <c r="G53" s="15">
        <v>0</v>
      </c>
      <c r="H53" s="10">
        <f t="shared" si="1"/>
        <v>0</v>
      </c>
      <c r="I53" s="10"/>
      <c r="J53" s="8"/>
    </row>
    <row r="54" spans="1:10" ht="14.65" hidden="1" customHeight="1" x14ac:dyDescent="0.3">
      <c r="A54" s="7"/>
      <c r="B54" s="38" t="s">
        <v>407</v>
      </c>
      <c r="C54" s="8" t="s">
        <v>482</v>
      </c>
      <c r="D54" s="6">
        <v>900000</v>
      </c>
      <c r="E54" s="15">
        <v>1186961.44</v>
      </c>
      <c r="F54" s="6">
        <v>0</v>
      </c>
      <c r="G54" s="15">
        <v>0</v>
      </c>
      <c r="H54" s="10">
        <f t="shared" si="1"/>
        <v>0</v>
      </c>
      <c r="I54" s="10"/>
      <c r="J54" s="8"/>
    </row>
    <row r="55" spans="1:10" ht="14.65" hidden="1" customHeight="1" x14ac:dyDescent="0.3">
      <c r="A55" s="7"/>
      <c r="B55" s="38" t="s">
        <v>409</v>
      </c>
      <c r="C55" s="8" t="s">
        <v>483</v>
      </c>
      <c r="D55" s="6">
        <v>550000</v>
      </c>
      <c r="E55" s="15">
        <v>589805.09</v>
      </c>
      <c r="F55" s="6">
        <v>0</v>
      </c>
      <c r="G55" s="15">
        <v>0</v>
      </c>
      <c r="H55" s="10">
        <f t="shared" si="1"/>
        <v>0</v>
      </c>
      <c r="I55" s="10"/>
      <c r="J55" s="8"/>
    </row>
    <row r="56" spans="1:10" ht="14.65" hidden="1" customHeight="1" x14ac:dyDescent="0.3">
      <c r="A56" s="7"/>
      <c r="B56" s="38" t="s">
        <v>411</v>
      </c>
      <c r="C56" s="8" t="s">
        <v>484</v>
      </c>
      <c r="D56" s="6">
        <v>0</v>
      </c>
      <c r="E56" s="15">
        <v>643953.56000000006</v>
      </c>
      <c r="F56" s="6">
        <v>0</v>
      </c>
      <c r="G56" s="15">
        <v>0</v>
      </c>
      <c r="H56" s="10">
        <f t="shared" si="1"/>
        <v>0</v>
      </c>
      <c r="I56" s="10"/>
      <c r="J56" s="8"/>
    </row>
    <row r="57" spans="1:10" ht="14.65" hidden="1" customHeight="1" x14ac:dyDescent="0.3">
      <c r="A57" s="7"/>
      <c r="B57" s="38" t="s">
        <v>413</v>
      </c>
      <c r="C57" s="8" t="s">
        <v>414</v>
      </c>
      <c r="D57" s="6">
        <v>3138010</v>
      </c>
      <c r="E57" s="15">
        <v>3640938.69</v>
      </c>
      <c r="F57" s="6">
        <v>0</v>
      </c>
      <c r="G57" s="15">
        <v>0</v>
      </c>
      <c r="H57" s="10">
        <f t="shared" si="1"/>
        <v>0</v>
      </c>
      <c r="I57" s="10"/>
      <c r="J57" s="8"/>
    </row>
    <row r="58" spans="1:10" ht="14.65" hidden="1" customHeight="1" x14ac:dyDescent="0.3">
      <c r="A58" s="7"/>
      <c r="B58" s="38" t="s">
        <v>415</v>
      </c>
      <c r="C58" s="8" t="s">
        <v>416</v>
      </c>
      <c r="D58" s="6">
        <v>1355000</v>
      </c>
      <c r="E58" s="15">
        <v>8834.14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65" hidden="1" customHeight="1" x14ac:dyDescent="0.3">
      <c r="A59" s="7"/>
      <c r="B59" s="37" t="s">
        <v>419</v>
      </c>
      <c r="C59" s="8" t="s">
        <v>420</v>
      </c>
      <c r="D59" s="6">
        <v>350000</v>
      </c>
      <c r="E59" s="15">
        <v>398509.06</v>
      </c>
      <c r="F59" s="6">
        <v>0</v>
      </c>
      <c r="G59" s="15">
        <v>0</v>
      </c>
      <c r="H59" s="10">
        <f>F59-G59</f>
        <v>0</v>
      </c>
      <c r="I59" s="10"/>
      <c r="J59" s="8"/>
    </row>
    <row r="60" spans="1:10" ht="16.149999999999999" customHeight="1" x14ac:dyDescent="0.35">
      <c r="A60" s="7"/>
      <c r="B60" s="37" t="s">
        <v>421</v>
      </c>
      <c r="C60" s="8" t="s">
        <v>485</v>
      </c>
      <c r="D60" s="6">
        <v>900000</v>
      </c>
      <c r="E60" s="15">
        <v>1412080.96</v>
      </c>
      <c r="F60" s="6">
        <v>68111</v>
      </c>
      <c r="G60" s="15">
        <v>58725</v>
      </c>
      <c r="H60" s="10">
        <f>F60-G60</f>
        <v>9386</v>
      </c>
      <c r="I60" s="10">
        <v>9386</v>
      </c>
      <c r="J60" s="8"/>
    </row>
    <row r="61" spans="1:10" ht="14.65" hidden="1" customHeight="1" x14ac:dyDescent="0.3">
      <c r="A61" s="7"/>
      <c r="B61" s="37" t="s">
        <v>423</v>
      </c>
      <c r="C61" s="8" t="s">
        <v>486</v>
      </c>
      <c r="D61" s="6">
        <v>3190000</v>
      </c>
      <c r="E61" s="15">
        <v>4777926.6500000004</v>
      </c>
      <c r="F61" s="6">
        <v>0</v>
      </c>
      <c r="G61" s="15">
        <v>0</v>
      </c>
      <c r="H61" s="10">
        <f>F61-G61</f>
        <v>0</v>
      </c>
      <c r="I61" s="10"/>
      <c r="J61" s="8"/>
    </row>
    <row r="62" spans="1:10" ht="14.65" hidden="1" customHeight="1" x14ac:dyDescent="0.3">
      <c r="A62" s="7"/>
      <c r="B62" s="37" t="s">
        <v>487</v>
      </c>
      <c r="C62" s="8" t="s">
        <v>488</v>
      </c>
      <c r="D62" s="6">
        <v>1600000</v>
      </c>
      <c r="E62" s="15">
        <v>2464279.42</v>
      </c>
      <c r="F62" s="6">
        <v>0</v>
      </c>
      <c r="G62" s="15">
        <v>0</v>
      </c>
      <c r="H62" s="10">
        <f t="shared" ref="H62:H79" si="2">SUM(F62-G62)</f>
        <v>0</v>
      </c>
      <c r="I62" s="10"/>
      <c r="J62" s="8"/>
    </row>
    <row r="63" spans="1:10" ht="14.65" hidden="1" customHeight="1" x14ac:dyDescent="0.3">
      <c r="A63" s="7"/>
      <c r="B63" s="37" t="s">
        <v>425</v>
      </c>
      <c r="C63" s="8" t="s">
        <v>489</v>
      </c>
      <c r="D63" s="6">
        <v>1250000</v>
      </c>
      <c r="E63" s="15">
        <v>2823790.96</v>
      </c>
      <c r="F63" s="6">
        <v>0</v>
      </c>
      <c r="G63" s="15">
        <v>0</v>
      </c>
      <c r="H63" s="10">
        <f>F63-G63</f>
        <v>0</v>
      </c>
      <c r="I63" s="10"/>
      <c r="J63" s="8"/>
    </row>
    <row r="64" spans="1:10" ht="14.65" hidden="1" customHeight="1" x14ac:dyDescent="0.3">
      <c r="A64" s="7"/>
      <c r="B64" s="37" t="s">
        <v>427</v>
      </c>
      <c r="C64" s="8" t="s">
        <v>490</v>
      </c>
      <c r="D64" s="6">
        <v>1431501</v>
      </c>
      <c r="E64" s="15">
        <v>1140199.23</v>
      </c>
      <c r="F64" s="6">
        <v>0</v>
      </c>
      <c r="G64" s="15">
        <v>0</v>
      </c>
      <c r="H64" s="10">
        <f>F64-G64</f>
        <v>0</v>
      </c>
      <c r="I64" s="10"/>
      <c r="J64" s="8"/>
    </row>
    <row r="65" spans="1:10" ht="18" customHeight="1" x14ac:dyDescent="0.25">
      <c r="A65" s="7"/>
      <c r="B65" s="37" t="s">
        <v>429</v>
      </c>
      <c r="C65" s="8" t="s">
        <v>430</v>
      </c>
      <c r="D65" s="6">
        <v>1784935</v>
      </c>
      <c r="E65" s="15">
        <v>49081.16</v>
      </c>
      <c r="F65" s="6">
        <v>871927</v>
      </c>
      <c r="G65" s="15">
        <v>8000</v>
      </c>
      <c r="H65" s="10">
        <f t="shared" si="2"/>
        <v>863927</v>
      </c>
      <c r="I65" s="10">
        <v>0</v>
      </c>
      <c r="J65" s="121" t="s">
        <v>627</v>
      </c>
    </row>
    <row r="66" spans="1:10" ht="28.5" customHeight="1" x14ac:dyDescent="0.35">
      <c r="A66" s="7"/>
      <c r="B66" s="38" t="s">
        <v>491</v>
      </c>
      <c r="C66" s="8" t="s">
        <v>492</v>
      </c>
      <c r="D66" s="6">
        <v>0</v>
      </c>
      <c r="E66" s="15">
        <v>396126.45</v>
      </c>
      <c r="F66" s="6">
        <v>76691</v>
      </c>
      <c r="G66" s="15">
        <v>107341</v>
      </c>
      <c r="H66" s="10">
        <f t="shared" si="2"/>
        <v>-30650</v>
      </c>
      <c r="I66" s="10">
        <v>130000</v>
      </c>
      <c r="J66" s="84" t="s">
        <v>628</v>
      </c>
    </row>
    <row r="67" spans="1:10" ht="14.65" hidden="1" customHeight="1" x14ac:dyDescent="0.3">
      <c r="A67" s="7"/>
      <c r="B67" s="38" t="s">
        <v>431</v>
      </c>
      <c r="C67" s="8" t="s">
        <v>493</v>
      </c>
      <c r="D67" s="6">
        <v>80000</v>
      </c>
      <c r="E67" s="15">
        <v>408513.49</v>
      </c>
      <c r="F67" s="6">
        <v>0</v>
      </c>
      <c r="G67" s="15">
        <v>0</v>
      </c>
      <c r="H67" s="10">
        <f t="shared" si="2"/>
        <v>0</v>
      </c>
      <c r="I67" s="10"/>
      <c r="J67" s="8"/>
    </row>
    <row r="68" spans="1:10" ht="14.65" customHeight="1" x14ac:dyDescent="0.35">
      <c r="A68" s="7"/>
      <c r="B68" s="38" t="s">
        <v>433</v>
      </c>
      <c r="C68" s="8" t="s">
        <v>494</v>
      </c>
      <c r="D68" s="6">
        <v>348000</v>
      </c>
      <c r="E68" s="15">
        <v>184065.06</v>
      </c>
      <c r="F68" s="6">
        <v>328400</v>
      </c>
      <c r="G68" s="15">
        <v>132861.16</v>
      </c>
      <c r="H68" s="10">
        <f t="shared" si="2"/>
        <v>195538.84</v>
      </c>
      <c r="I68" s="10">
        <v>0</v>
      </c>
      <c r="J68" s="8"/>
    </row>
    <row r="69" spans="1:10" ht="14.65" hidden="1" customHeight="1" x14ac:dyDescent="0.3">
      <c r="A69" s="7"/>
      <c r="B69" s="38" t="s">
        <v>435</v>
      </c>
      <c r="C69" s="8" t="s">
        <v>495</v>
      </c>
      <c r="D69" s="6">
        <v>0</v>
      </c>
      <c r="E69" s="15">
        <v>52632.5</v>
      </c>
      <c r="F69" s="6">
        <v>0</v>
      </c>
      <c r="G69" s="15">
        <v>0</v>
      </c>
      <c r="H69" s="10">
        <f t="shared" si="2"/>
        <v>0</v>
      </c>
      <c r="I69" s="10"/>
      <c r="J69" s="8"/>
    </row>
    <row r="70" spans="1:10" ht="15" customHeight="1" x14ac:dyDescent="0.35">
      <c r="A70" s="7"/>
      <c r="B70" s="38" t="s">
        <v>437</v>
      </c>
      <c r="C70" s="8" t="s">
        <v>438</v>
      </c>
      <c r="D70" s="6">
        <v>3900000</v>
      </c>
      <c r="E70" s="15">
        <v>2959911.22</v>
      </c>
      <c r="F70" s="6">
        <v>1593415</v>
      </c>
      <c r="G70" s="15">
        <v>357336</v>
      </c>
      <c r="H70" s="10">
        <f>F70-G70</f>
        <v>1236079</v>
      </c>
      <c r="I70" s="10">
        <v>357336</v>
      </c>
      <c r="J70" s="121" t="s">
        <v>629</v>
      </c>
    </row>
    <row r="71" spans="1:10" ht="14.65" hidden="1" customHeight="1" x14ac:dyDescent="0.3">
      <c r="A71" s="7"/>
      <c r="B71" s="38" t="s">
        <v>439</v>
      </c>
      <c r="C71" s="8" t="s">
        <v>440</v>
      </c>
      <c r="D71" s="6">
        <v>140000</v>
      </c>
      <c r="E71" s="15">
        <v>66119.820000000007</v>
      </c>
      <c r="F71" s="6">
        <v>0</v>
      </c>
      <c r="G71" s="15">
        <v>0</v>
      </c>
      <c r="H71" s="10">
        <f t="shared" si="2"/>
        <v>0</v>
      </c>
      <c r="I71" s="10"/>
      <c r="J71" s="8"/>
    </row>
    <row r="72" spans="1:10" ht="14.65" hidden="1" customHeight="1" x14ac:dyDescent="0.3">
      <c r="A72" s="7"/>
      <c r="B72" s="38" t="s">
        <v>441</v>
      </c>
      <c r="C72" s="8" t="s">
        <v>442</v>
      </c>
      <c r="D72" s="6">
        <v>133000</v>
      </c>
      <c r="E72" s="15">
        <v>0</v>
      </c>
      <c r="F72" s="6">
        <v>0</v>
      </c>
      <c r="G72" s="15">
        <v>0</v>
      </c>
      <c r="H72" s="10">
        <f t="shared" si="2"/>
        <v>0</v>
      </c>
      <c r="I72" s="10"/>
      <c r="J72" s="8"/>
    </row>
    <row r="73" spans="1:10" ht="17.5" customHeight="1" x14ac:dyDescent="0.35">
      <c r="A73" s="7"/>
      <c r="B73" s="38" t="s">
        <v>496</v>
      </c>
      <c r="C73" s="8" t="s">
        <v>497</v>
      </c>
      <c r="D73" s="6">
        <v>0</v>
      </c>
      <c r="E73" s="15">
        <v>203314.89</v>
      </c>
      <c r="F73" s="6">
        <v>0</v>
      </c>
      <c r="G73" s="15">
        <v>4000</v>
      </c>
      <c r="H73" s="10">
        <f t="shared" si="2"/>
        <v>-4000</v>
      </c>
      <c r="I73" s="10"/>
      <c r="J73" s="8"/>
    </row>
    <row r="74" spans="1:10" ht="14.65" hidden="1" customHeight="1" x14ac:dyDescent="0.3">
      <c r="A74" s="7"/>
      <c r="B74" s="38" t="s">
        <v>443</v>
      </c>
      <c r="C74" s="8" t="s">
        <v>444</v>
      </c>
      <c r="D74" s="6">
        <v>0</v>
      </c>
      <c r="E74" s="15">
        <v>82536.97</v>
      </c>
      <c r="F74" s="6">
        <v>0</v>
      </c>
      <c r="G74" s="15">
        <v>0</v>
      </c>
      <c r="H74" s="10">
        <f t="shared" si="2"/>
        <v>0</v>
      </c>
      <c r="I74" s="10"/>
      <c r="J74" s="8"/>
    </row>
    <row r="75" spans="1:10" ht="14.65" hidden="1" customHeight="1" x14ac:dyDescent="0.3">
      <c r="A75" s="7"/>
      <c r="B75" s="38" t="s">
        <v>445</v>
      </c>
      <c r="C75" s="8" t="s">
        <v>446</v>
      </c>
      <c r="D75" s="6">
        <v>0</v>
      </c>
      <c r="E75" s="15">
        <v>31035.25</v>
      </c>
      <c r="F75" s="6">
        <v>0</v>
      </c>
      <c r="G75" s="15">
        <v>0</v>
      </c>
      <c r="H75" s="10">
        <f t="shared" si="2"/>
        <v>0</v>
      </c>
      <c r="I75" s="10"/>
      <c r="J75" s="8"/>
    </row>
    <row r="76" spans="1:10" ht="14.65" hidden="1" customHeight="1" x14ac:dyDescent="0.3">
      <c r="A76" s="7"/>
      <c r="B76" s="38" t="s">
        <v>498</v>
      </c>
      <c r="C76" s="8" t="s">
        <v>499</v>
      </c>
      <c r="D76" s="6">
        <v>1600000</v>
      </c>
      <c r="E76" s="15">
        <v>0</v>
      </c>
      <c r="F76" s="6">
        <v>0</v>
      </c>
      <c r="G76" s="15">
        <v>0</v>
      </c>
      <c r="H76" s="10">
        <f t="shared" si="2"/>
        <v>0</v>
      </c>
      <c r="I76" s="10"/>
      <c r="J76" s="8"/>
    </row>
    <row r="77" spans="1:10" ht="14.65" hidden="1" customHeight="1" x14ac:dyDescent="0.3">
      <c r="A77" s="7"/>
      <c r="B77" s="38" t="s">
        <v>447</v>
      </c>
      <c r="C77" s="8" t="s">
        <v>500</v>
      </c>
      <c r="D77" s="6">
        <v>0</v>
      </c>
      <c r="E77" s="15">
        <v>18053</v>
      </c>
      <c r="F77" s="6">
        <v>0</v>
      </c>
      <c r="G77" s="15">
        <v>0</v>
      </c>
      <c r="H77" s="10">
        <f t="shared" si="2"/>
        <v>0</v>
      </c>
      <c r="I77" s="10"/>
      <c r="J77" s="8"/>
    </row>
    <row r="78" spans="1:10" ht="14.65" hidden="1" customHeight="1" x14ac:dyDescent="0.3">
      <c r="A78" s="7"/>
      <c r="B78" s="38" t="s">
        <v>449</v>
      </c>
      <c r="C78" s="8" t="s">
        <v>450</v>
      </c>
      <c r="D78" s="6">
        <v>0</v>
      </c>
      <c r="E78" s="15">
        <v>66083.100000000006</v>
      </c>
      <c r="F78" s="6">
        <v>0</v>
      </c>
      <c r="G78" s="15">
        <v>0</v>
      </c>
      <c r="H78" s="10">
        <f t="shared" si="2"/>
        <v>0</v>
      </c>
      <c r="I78" s="10"/>
      <c r="J78" s="8"/>
    </row>
    <row r="79" spans="1:10" ht="14.65" hidden="1" customHeight="1" x14ac:dyDescent="0.3">
      <c r="A79" s="7"/>
      <c r="B79" s="38" t="s">
        <v>453</v>
      </c>
      <c r="C79" s="8" t="s">
        <v>501</v>
      </c>
      <c r="D79" s="6">
        <v>2820006</v>
      </c>
      <c r="E79" s="15">
        <v>903017.58</v>
      </c>
      <c r="F79" s="6">
        <v>0</v>
      </c>
      <c r="G79" s="15">
        <v>0</v>
      </c>
      <c r="H79" s="10">
        <f t="shared" si="2"/>
        <v>0</v>
      </c>
      <c r="I79" s="10"/>
      <c r="J79" s="8"/>
    </row>
    <row r="80" spans="1:10" ht="15" customHeight="1" x14ac:dyDescent="0.35">
      <c r="A80" s="7"/>
      <c r="B80" s="3"/>
      <c r="C80" s="3"/>
      <c r="D80" s="4"/>
      <c r="E80" s="3"/>
      <c r="F80" s="4"/>
      <c r="G80" s="3"/>
      <c r="H80" s="9"/>
      <c r="I80" s="9"/>
      <c r="J80" s="3"/>
    </row>
    <row r="81" spans="1:10" ht="15.75" customHeight="1" x14ac:dyDescent="0.35">
      <c r="A81" s="7"/>
      <c r="B81" s="5"/>
      <c r="C81" s="5"/>
      <c r="D81" s="16">
        <f>SUM(D8:D80)</f>
        <v>83082219</v>
      </c>
      <c r="E81" s="17">
        <f>SUM(E8:E80)</f>
        <v>49477502.140000001</v>
      </c>
      <c r="F81" s="16">
        <f>SUM(F8:F79)</f>
        <v>10932794</v>
      </c>
      <c r="G81" s="17">
        <f>SUM(G8:G79)</f>
        <v>2735310.4400000004</v>
      </c>
      <c r="H81" s="18">
        <f>SUM(H8:H79)</f>
        <v>8197483.5599999996</v>
      </c>
      <c r="I81" s="18">
        <f>SUM(I8:I80)</f>
        <v>7886737</v>
      </c>
      <c r="J81" s="5"/>
    </row>
    <row r="82" spans="1:10" s="127" customFormat="1" ht="15.75" customHeight="1" x14ac:dyDescent="0.35">
      <c r="A82" s="48"/>
      <c r="B82" s="48"/>
      <c r="C82" s="48"/>
      <c r="D82" s="131"/>
      <c r="E82" s="131"/>
      <c r="F82" s="131"/>
      <c r="G82" s="131"/>
      <c r="H82" s="131"/>
      <c r="I82" s="131"/>
      <c r="J82" s="48"/>
    </row>
    <row r="83" spans="1:10" s="127" customFormat="1" ht="15.75" customHeight="1" x14ac:dyDescent="0.35">
      <c r="A83" s="48"/>
      <c r="B83" s="48"/>
      <c r="C83" s="48"/>
      <c r="D83" s="131"/>
      <c r="E83" s="131"/>
      <c r="F83" s="131"/>
      <c r="G83" s="131"/>
      <c r="H83" s="131"/>
      <c r="I83" s="131"/>
      <c r="J83" s="48"/>
    </row>
    <row r="84" spans="1:10" s="127" customFormat="1" ht="19.899999999999999" customHeight="1" x14ac:dyDescent="0.35">
      <c r="A84" s="48"/>
      <c r="B84" s="48"/>
      <c r="C84" s="48"/>
      <c r="D84" s="131"/>
      <c r="E84" s="131"/>
      <c r="F84" s="131"/>
      <c r="G84" s="131"/>
      <c r="H84" s="131"/>
      <c r="I84" s="131"/>
      <c r="J84" s="48"/>
    </row>
    <row r="85" spans="1:10" s="127" customFormat="1" ht="15.75" customHeight="1" x14ac:dyDescent="0.35">
      <c r="A85" s="48"/>
      <c r="B85" s="48"/>
      <c r="C85" s="48"/>
      <c r="D85" s="131"/>
      <c r="E85" s="131"/>
      <c r="F85" s="131"/>
      <c r="G85" s="131"/>
      <c r="H85" s="131"/>
      <c r="I85" s="131"/>
      <c r="J85" s="48"/>
    </row>
    <row r="86" spans="1:10" s="127" customFormat="1" ht="15.75" customHeight="1" x14ac:dyDescent="0.35">
      <c r="A86" s="48"/>
      <c r="B86" s="48"/>
      <c r="C86" s="48"/>
      <c r="D86" s="131"/>
      <c r="E86" s="131"/>
      <c r="F86" s="131"/>
      <c r="G86" s="131"/>
      <c r="H86" s="131"/>
      <c r="I86" s="131"/>
      <c r="J86" s="48"/>
    </row>
    <row r="87" spans="1:10" s="47" customFormat="1" ht="14.65" customHeight="1" x14ac:dyDescent="0.35">
      <c r="A87" s="48"/>
      <c r="B87" s="48"/>
      <c r="C87" s="48"/>
      <c r="D87" s="49"/>
      <c r="E87" s="49"/>
      <c r="F87" s="49"/>
      <c r="G87" s="49"/>
      <c r="H87" s="49"/>
      <c r="I87" s="49"/>
      <c r="J87" s="48"/>
    </row>
    <row r="88" spans="1:10" x14ac:dyDescent="0.35">
      <c r="B88" s="54" t="s">
        <v>548</v>
      </c>
      <c r="C88" s="54"/>
      <c r="D88" s="66"/>
      <c r="E88" s="66"/>
      <c r="F88" s="66"/>
      <c r="G88" s="66"/>
      <c r="H88" s="66"/>
      <c r="I88" s="66"/>
    </row>
    <row r="89" spans="1:10" x14ac:dyDescent="0.35">
      <c r="B89" s="55" t="s">
        <v>549</v>
      </c>
      <c r="C89" s="55"/>
      <c r="D89" s="55"/>
      <c r="E89" s="55"/>
      <c r="F89" s="55"/>
      <c r="G89" s="55"/>
      <c r="H89" s="55"/>
      <c r="I89" s="55"/>
    </row>
    <row r="90" spans="1:10" x14ac:dyDescent="0.35">
      <c r="B90" s="58" t="s">
        <v>550</v>
      </c>
      <c r="C90" s="58"/>
      <c r="D90" s="56"/>
      <c r="E90" s="56"/>
      <c r="F90" s="67" t="s">
        <v>551</v>
      </c>
      <c r="G90" s="67" t="s">
        <v>552</v>
      </c>
      <c r="H90" s="67" t="s">
        <v>553</v>
      </c>
      <c r="I90" s="64"/>
    </row>
    <row r="91" spans="1:10" s="47" customFormat="1" x14ac:dyDescent="0.35">
      <c r="B91" s="59" t="s">
        <v>349</v>
      </c>
      <c r="C91" s="70" t="s">
        <v>568</v>
      </c>
      <c r="D91" s="60"/>
      <c r="E91" s="60"/>
      <c r="F91" s="69">
        <v>0</v>
      </c>
      <c r="G91" s="75">
        <v>446540</v>
      </c>
      <c r="H91" s="76">
        <f t="shared" ref="H91:H102" si="3">F91-G91</f>
        <v>-446540</v>
      </c>
      <c r="I91" s="64"/>
    </row>
    <row r="92" spans="1:10" x14ac:dyDescent="0.35">
      <c r="B92" s="61" t="s">
        <v>403</v>
      </c>
      <c r="C92" s="73" t="s">
        <v>554</v>
      </c>
      <c r="D92" s="62"/>
      <c r="E92" s="62"/>
      <c r="F92" s="62">
        <v>-591703</v>
      </c>
      <c r="G92" s="62">
        <v>0</v>
      </c>
      <c r="H92" s="76">
        <f t="shared" si="3"/>
        <v>-591703</v>
      </c>
      <c r="I92" s="63"/>
    </row>
    <row r="93" spans="1:10" x14ac:dyDescent="0.35">
      <c r="B93" s="61" t="s">
        <v>405</v>
      </c>
      <c r="C93" s="73" t="s">
        <v>555</v>
      </c>
      <c r="D93" s="62"/>
      <c r="E93" s="62"/>
      <c r="F93" s="62">
        <v>-318609</v>
      </c>
      <c r="G93" s="62">
        <v>0</v>
      </c>
      <c r="H93" s="76">
        <f t="shared" si="3"/>
        <v>-318609</v>
      </c>
      <c r="I93" s="63"/>
    </row>
    <row r="94" spans="1:10" x14ac:dyDescent="0.35">
      <c r="B94" s="61" t="s">
        <v>407</v>
      </c>
      <c r="C94" s="73" t="s">
        <v>556</v>
      </c>
      <c r="D94" s="62"/>
      <c r="E94" s="62"/>
      <c r="F94" s="62">
        <v>-465955</v>
      </c>
      <c r="G94" s="62">
        <v>0</v>
      </c>
      <c r="H94" s="76">
        <f t="shared" si="3"/>
        <v>-465955</v>
      </c>
      <c r="I94" s="63"/>
    </row>
    <row r="95" spans="1:10" x14ac:dyDescent="0.35">
      <c r="B95" s="61" t="s">
        <v>409</v>
      </c>
      <c r="C95" s="73" t="s">
        <v>557</v>
      </c>
      <c r="D95" s="62"/>
      <c r="E95" s="62"/>
      <c r="F95" s="62">
        <v>-185708</v>
      </c>
      <c r="G95" s="62">
        <v>0</v>
      </c>
      <c r="H95" s="76">
        <f t="shared" si="3"/>
        <v>-185708</v>
      </c>
      <c r="I95" s="63"/>
    </row>
    <row r="96" spans="1:10" x14ac:dyDescent="0.35">
      <c r="B96" s="61" t="s">
        <v>411</v>
      </c>
      <c r="C96" s="73" t="s">
        <v>558</v>
      </c>
      <c r="D96" s="62"/>
      <c r="E96" s="62"/>
      <c r="F96" s="62">
        <v>-374160</v>
      </c>
      <c r="G96" s="62">
        <v>0</v>
      </c>
      <c r="H96" s="76">
        <f t="shared" si="3"/>
        <v>-374160</v>
      </c>
      <c r="I96" s="63"/>
    </row>
    <row r="97" spans="2:9" x14ac:dyDescent="0.35">
      <c r="B97" s="61" t="s">
        <v>413</v>
      </c>
      <c r="C97" s="73" t="s">
        <v>559</v>
      </c>
      <c r="D97" s="62"/>
      <c r="E97" s="62"/>
      <c r="F97" s="62">
        <v>-955122</v>
      </c>
      <c r="G97" s="62">
        <v>0</v>
      </c>
      <c r="H97" s="76">
        <f t="shared" si="3"/>
        <v>-955122</v>
      </c>
      <c r="I97" s="63"/>
    </row>
    <row r="98" spans="2:9" x14ac:dyDescent="0.35">
      <c r="B98" s="61" t="s">
        <v>419</v>
      </c>
      <c r="C98" s="73" t="s">
        <v>560</v>
      </c>
      <c r="D98" s="62"/>
      <c r="E98" s="62"/>
      <c r="F98" s="62">
        <v>-66902</v>
      </c>
      <c r="G98" s="62">
        <v>0</v>
      </c>
      <c r="H98" s="76">
        <f t="shared" si="3"/>
        <v>-66902</v>
      </c>
      <c r="I98" s="63"/>
    </row>
    <row r="99" spans="2:9" x14ac:dyDescent="0.35">
      <c r="B99" s="61" t="s">
        <v>421</v>
      </c>
      <c r="C99" s="73" t="s">
        <v>561</v>
      </c>
      <c r="D99" s="62"/>
      <c r="E99" s="62"/>
      <c r="F99" s="62">
        <v>27326</v>
      </c>
      <c r="G99" s="62">
        <v>0</v>
      </c>
      <c r="H99" s="76">
        <f t="shared" si="3"/>
        <v>27326</v>
      </c>
      <c r="I99" s="63"/>
    </row>
    <row r="100" spans="2:9" x14ac:dyDescent="0.35">
      <c r="B100" s="61" t="s">
        <v>423</v>
      </c>
      <c r="C100" s="73" t="s">
        <v>562</v>
      </c>
      <c r="D100" s="62"/>
      <c r="E100" s="62"/>
      <c r="F100" s="62">
        <v>-1917685</v>
      </c>
      <c r="G100" s="62">
        <v>0</v>
      </c>
      <c r="H100" s="76">
        <f t="shared" si="3"/>
        <v>-1917685</v>
      </c>
      <c r="I100" s="63"/>
    </row>
    <row r="101" spans="2:9" x14ac:dyDescent="0.35">
      <c r="B101" s="61" t="s">
        <v>425</v>
      </c>
      <c r="C101" s="73" t="s">
        <v>563</v>
      </c>
      <c r="D101" s="62"/>
      <c r="E101" s="62"/>
      <c r="F101" s="62">
        <v>-1361046</v>
      </c>
      <c r="G101" s="62">
        <v>0</v>
      </c>
      <c r="H101" s="76">
        <f t="shared" si="3"/>
        <v>-1361046</v>
      </c>
      <c r="I101" s="63"/>
    </row>
    <row r="102" spans="2:9" x14ac:dyDescent="0.35">
      <c r="B102" s="71" t="s">
        <v>427</v>
      </c>
      <c r="C102" s="73" t="s">
        <v>564</v>
      </c>
      <c r="D102" s="74"/>
      <c r="E102" s="74"/>
      <c r="F102" s="74">
        <v>56501</v>
      </c>
      <c r="G102" s="74">
        <v>-58205</v>
      </c>
      <c r="H102" s="76">
        <f t="shared" si="3"/>
        <v>114706</v>
      </c>
      <c r="I102" s="63"/>
    </row>
    <row r="103" spans="2:9" ht="17.649999999999999" customHeight="1" x14ac:dyDescent="0.35">
      <c r="B103" s="58" t="s">
        <v>565</v>
      </c>
      <c r="C103" s="58" t="s">
        <v>550</v>
      </c>
      <c r="D103" s="72"/>
      <c r="E103" s="57"/>
      <c r="F103" s="56">
        <f>SUM(F91:F102)</f>
        <v>-6153063</v>
      </c>
      <c r="G103" s="57">
        <f>SUM(G91:G102)</f>
        <v>388335</v>
      </c>
      <c r="H103" s="56">
        <f>SUM(H91:H102)</f>
        <v>-6541398</v>
      </c>
      <c r="I103" s="63"/>
    </row>
    <row r="104" spans="2:9" ht="11.65" customHeight="1" thickBot="1" x14ac:dyDescent="0.4">
      <c r="B104" s="65"/>
      <c r="C104" s="53"/>
      <c r="D104" s="53"/>
      <c r="E104" s="53"/>
      <c r="F104" s="53"/>
      <c r="G104" s="53"/>
      <c r="H104" s="53"/>
      <c r="I104" s="53"/>
    </row>
    <row r="105" spans="2:9" ht="18" customHeight="1" thickBot="1" x14ac:dyDescent="0.4">
      <c r="B105" s="80" t="s">
        <v>566</v>
      </c>
      <c r="C105" s="81" t="s">
        <v>567</v>
      </c>
      <c r="D105" s="82"/>
      <c r="E105" s="82"/>
      <c r="F105" s="83">
        <f>F81+F103</f>
        <v>4779731</v>
      </c>
      <c r="G105" s="83">
        <f>G81+G103</f>
        <v>3123645.4400000004</v>
      </c>
      <c r="H105" s="83">
        <f>H81+H103</f>
        <v>1656085.5599999996</v>
      </c>
      <c r="I105" s="68"/>
    </row>
  </sheetData>
  <pageMargins left="0.31496062992125984" right="0.31496062992125984" top="0.15748031496062992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110085/14</EnclosureFileNumber>
    <MeetingStartDate xmlns="d08b57ff-b9b7-4581-975d-98f87b579a51">2014-09-23T11:00:00+00:00</MeetingStartDate>
    <AgendaId xmlns="d08b57ff-b9b7-4581-975d-98f87b579a51">3015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1657357</FusionId>
    <DocumentType xmlns="d08b57ff-b9b7-4581-975d-98f87b579a51"/>
    <AgendaAccessLevelName xmlns="d08b57ff-b9b7-4581-975d-98f87b579a51">Åben</AgendaAccessLevelName>
    <UNC xmlns="d08b57ff-b9b7-4581-975d-98f87b579a51">1484843</UNC>
    <MeetingDateAndTime xmlns="d08b57ff-b9b7-4581-975d-98f87b579a51">23-09-2014 fra 13:00 - 15:00</MeetingDateAndTime>
    <MeetingTitle xmlns="d08b57ff-b9b7-4581-975d-98f87b579a51">23-09-2014</MeetingTitle>
    <MeetingEndDate xmlns="d08b57ff-b9b7-4581-975d-98f87b579a51">2014-09-23T13:00:00+00:00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3372120-69DD-41B6-9559-033BC136A9E4}"/>
</file>

<file path=customXml/itemProps2.xml><?xml version="1.0" encoding="utf-8"?>
<ds:datastoreItem xmlns:ds="http://schemas.openxmlformats.org/officeDocument/2006/customXml" ds:itemID="{4F024A31-8332-4CBC-9CCF-6107027EC7CE}"/>
</file>

<file path=customXml/itemProps3.xml><?xml version="1.0" encoding="utf-8"?>
<ds:datastoreItem xmlns:ds="http://schemas.openxmlformats.org/officeDocument/2006/customXml" ds:itemID="{E1DD584B-703F-43F4-9E9A-18982DE50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</vt:lpstr>
      <vt:lpstr>Plan og Teknik</vt:lpstr>
      <vt:lpstr>Børn og Undervisning</vt:lpstr>
      <vt:lpstr>Kultur og Fritid</vt:lpstr>
      <vt:lpstr>Social og sundhed</vt:lpstr>
      <vt:lpstr>Salg af byggegrunde</vt:lpstr>
      <vt:lpstr>Byggemodning - udstykninger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-23-09-2014 - Bilag 140.03 Anlægsudgifter pr 31 august 2014 - Samlet for alle udvalg - Budgetopfølgn…</dc:title>
  <dc:creator>Anne Margrethe Kampmann</dc:creator>
  <cp:lastModifiedBy>Anne Margrethe Kampmann</cp:lastModifiedBy>
  <cp:lastPrinted>2014-09-17T06:11:52Z</cp:lastPrinted>
  <dcterms:created xsi:type="dcterms:W3CDTF">2014-08-27T06:42:10Z</dcterms:created>
  <dcterms:modified xsi:type="dcterms:W3CDTF">2014-09-23T09:00:23Z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